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22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1850" tabRatio="691" activeTab="7"/>
  </x:bookViews>
  <x:sheets>
    <x:sheet name="표지" sheetId="1" r:id="rId4"/>
    <x:sheet name="총괄" sheetId="2" r:id="rId5"/>
    <x:sheet name="세입결산서" sheetId="3" r:id="rId6"/>
    <x:sheet name="세출결산서" sheetId="4" r:id="rId7"/>
    <x:sheet name="정부보조금명세서" sheetId="5" r:id="rId8"/>
    <x:sheet name="인건비명세서" sheetId="6" r:id="rId9"/>
    <x:sheet name="사업비명세서" sheetId="7" r:id="rId10"/>
    <x:sheet name="사무비명세서" sheetId="8" r:id="rId11"/>
  </x:sheets>
  <x:definedNames>
    <x:definedName name="_xlnm.Print_Area">#REF!</x:definedName>
    <x:definedName name="_xlnm.Print_Area" localSheetId="0">표지!$A$1:$N$9</x:definedName>
    <x:definedName name="_xlnm.Print_Area" localSheetId="1">총괄!$A$1:$N$63</x:definedName>
    <x:definedName name="_xlnm.Print_Area" localSheetId="4">정부보조금명세서!$A$1:$G$236</x:definedName>
    <x:definedName name="_xlnm.Print_Titles">#REF!</x:definedName>
    <x:definedName name="_xlnm.Print_Titles" localSheetId="1">총괄!$3:$5</x:definedName>
    <x:definedName name="_xlnm.Print_Titles" localSheetId="2">세입결산서!$2:$3</x:definedName>
    <x:definedName name="_xlnm.Print_Titles" localSheetId="3">세출결산서!$2:$3</x:definedName>
    <x:definedName name="_xlnm.Print_Titles" localSheetId="4">정부보조금명세서!$2:$2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<x:sst xmlns:r="http://schemas.openxmlformats.org/officeDocument/2006/relationships" xmlns:c="http://schemas.openxmlformats.org/drawingml/2006/chart" xmlns:x="http://schemas.openxmlformats.org/spreadsheetml/2006/main" count="1494" uniqueCount="165">
  <x:si>
    <x:t>- 심성관리비 : 4,186,590원
- 생일프로그램 : 1,537,020원
- SB아동자치회 및 가족회의 : 774,970원
- 2024 우체국 행복배달 소원우체통 
  : 1,344,600원
- 안전하고 즐거운 실내놀이터 조성사업
  : 6,380,000원
- 그외 정서개발사업비 : 1,334,230원</x:t>
  </x:si>
  <x:si>
    <x:t>- 일반전기요금 : 5,339,360원
- 도시가스요금 : 1,017,500원
- 상하수도요금 : 3,857,680원
- 우편요금 : 39,190원</x:t>
  </x:si>
  <x:si>
    <x:t>- 운영위원회 회의 : 424,900원
- 직원워크숍 : 574,500원</x:t>
  </x:si>
  <x:si>
    <x:t>- 시설차량 주유비 : 3,788,000원
- 시설차량 스타렉스 수리 : 587,930원
- 그외 차량비 : 330,490원</x:t>
  </x:si>
  <x:si>
    <x:t>- 회계감사 및 회계검증 : 3,500,000원
- 전화, 인터넷, 속보기요금 : 5,322,082원
- 복사기임대료 :1,697,300원
- 정수기임대료 : 799,760원
- 그외 수용비 : 1,272,670원</x:t>
  </x:si>
  <x:si>
    <x:t>2024년도 세입·세출 결산(안)</x:t>
  </x:si>
  <x:si>
    <x:t>- 아동 치료 관련 의료비 : 41,060원
- 의료기구 및 의료약품 구매 : 668,620원
- 비상약품 구매 : 455,000원</x:t>
  </x:si>
  <x:si>
    <x:t>- 직원교육참가 및 진행비 : 3,313,900원
- 그 외 기타운영비 : 876,120원</x:t>
  </x:si>
  <x:si>
    <x:t>- 구몬 및 밀크티 : 7,118,000원
- 신체놀이수업 : 1,689,900원
- 골프활동사업 : 43,887,380원
- 2024년 재능계발 지원사업 꿈을 칠하다 「꿈칠」 : 2,960,000원</x:t>
  </x:si>
  <x:si>
    <x:t>- 체육행사 : 583,260원
- 하계수련회 : 734,760원
- 테마형 레저프로그램 : 1,249,528원
- 그 외 사회성개발사업비 : 561,100원</x:t>
  </x:si>
  <x:si>
    <x:t>- 퇴소아동 퇴소식 : 236,870원
- 홈커밍데이 : 369,200원
- 보호아동 프로그램 : 584,250원
- CDA 결연후원 : 1,320,000원</x:t>
  </x:si>
  <x:si>
    <x:r>
      <x:t>- 2023년 초록우산 어린이재단 의료비지원(신소명, 김이든) : 2,970,000원
- 위기아동 지원사업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1"/>
            <x:color rgb="ff4ba57d"/>
            <hs:size val="100"/>
            <hs:ratio val="100"/>
            <hs:spacing val="0"/>
            <hs:offset val="0"/>
          </x:rPr>
        </mc:Choice>
        <mc:Fallback>
          <x:rPr>
            <x:rFont val="굴림"/>
            <x:sz val="11"/>
            <x:color rgb="ff4ba57d"/>
          </x:rPr>
        </mc:Fallback>
      </mc:AlternateContent>
      <x:t>(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1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굴림"/>
            <x:sz val="11"/>
            <x:color rgb="ff000000"/>
          </x:rPr>
        </mc:Fallback>
      </mc:AlternateContent>
      <x:t>박범서, 신소명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1"/>
            <x:color rgb="ff4ba57d"/>
            <hs:size val="100"/>
            <hs:ratio val="100"/>
            <hs:spacing val="0"/>
            <hs:offset val="0"/>
          </x:rPr>
        </mc:Choice>
        <mc:Fallback>
          <x:rPr>
            <x:rFont val="굴림"/>
            <x:sz val="11"/>
            <x:color rgb="ff4ba57d"/>
          </x:rPr>
        </mc:Fallback>
      </mc:AlternateContent>
      <x:t>)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1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굴림"/>
            <x:sz val="11"/>
            <x:color rgb="ff000000"/>
          </x:rPr>
        </mc:Fallback>
      </mc:AlternateContent>
      <x:t xml:space="preserve"> : 2,160,000원</x:t>
    </x:r>
  </x:si>
  <x:si>
    <x:t>사회성개발사업비</x:t>
  </x:si>
  <x:si>
    <x:t>기타예금이자수입</x:t>
  </x:si>
  <x:si>
    <x:t>사회심리재활사업비</x:t>
  </x:si>
  <x:si>
    <x:t>예비비 및 기타</x:t>
  </x:si>
  <x:si>
    <x:t>업무추진비 소계</x:t>
  </x:si>
  <x:si>
    <x:t>사회심리 재활 사업비</x:t>
  </x:si>
  <x:si>
    <x:t>총 합계 금액 :</x:t>
  </x:si>
  <x:si>
    <x:t>자립지원P/G
사업비</x:t>
  </x:si>
  <x:si>
    <x:t>증감(B)-(A)</x:t>
  </x:si>
  <x:si>
    <x:t>전년도이월금(후원금)</x:t>
  </x:si>
  <x:si>
    <x:t>의료재활 사업비</x:t>
  </x:si>
  <x:si>
    <x:t>수용비 및 수수료</x:t>
  </x:si>
  <x:si>
    <x:t>시설환경개선사업비</x:t>
  </x:si>
  <x:si>
    <x:t>정부보조금 명세서</x:t>
  </x:si>
  <x:si>
    <x:t>퇴직금 및 퇴직적립금</x:t>
  </x:si>
  <x:si>
    <x:t>입소자부담금수입</x:t>
  </x:si>
  <x:si>
    <x:t>자립지원P/G사업비</x:t>
  </x:si>
  <x:si>
    <x:t>시간외수당(시)</x:t>
  </x:si>
  <x:si>
    <x:t>법인전입금(후원금)</x:t>
  </x:si>
  <x:si>
    <x:t>월동대책비(국)</x:t>
  </x:si>
  <x:si>
    <x:t>특별위로금(시)</x:t>
  </x:si>
  <x:si>
    <x:t>환경개선 사업비</x:t>
  </x:si>
  <x:si>
    <x:t>2024 상해보험료</x:t>
  </x:si>
  <x:si>
    <x:t>2024년 체육행사비</x:t>
  </x:si>
  <x:si>
    <x:t>특별위로금(국)</x:t>
  </x:si>
  <x:si>
    <x:t>2024년 하계수련회</x:t>
  </x:si>
  <x:si>
    <x:t>생계급여비(시)</x:t>
  </x:si>
  <x:si>
    <x:t>월동대책비(시)</x:t>
  </x:si>
  <x:si>
    <x:t>환경개선 사업비 소계</x:t>
  </x:si>
  <x:si>
    <x:t>2024 복지포인트</x:t>
  </x:si>
  <x:si>
    <x:t>- 보호아동간담회</x:t>
  </x:si>
  <x:si>
    <x:t>- 소식지 발간 : 1,504,360원
- 후원자를 위한 비용 : 1,201,340원
- 송년행사 : 2,317,330원
- 그 외 후원홍보사업비 : 363,400원</x:t>
  </x:si>
  <x:si>
    <x:t>금액(원)</x:t>
  </x:si>
  <x:si>
    <x:t>산출내역</x:t>
  </x:si>
  <x:si>
    <x:t>국고보조금</x:t>
  </x:si>
  <x:si>
    <x:t>기타교육비</x:t>
  </x:si>
  <x:si>
    <x:t>제세공과금</x:t>
  </x:si>
  <x:si>
    <x:t>사업비 소계</x:t>
  </x:si>
  <x:si>
    <x:t>정부보조금</x:t>
  </x:si>
  <x:si>
    <x:t>기타후생경비</x:t>
  </x:si>
  <x:si>
    <x:t>사회보험부담금</x:t>
  </x:si>
  <x:si>
    <x:t>도서구입비</x:t>
  </x:si>
  <x:si>
    <x:t>수학여행비</x:t>
  </x:si>
  <x:si>
    <x:t>특별피복비</x:t>
  </x:si>
  <x:si>
    <x:t>보조기관</x:t>
  </x:si>
  <x:si>
    <x:t>학용품비</x:t>
  </x:si>
  <x:si>
    <x:t>보조계정(목)</x:t>
  </x:si>
  <x:si>
    <x:t>보조금수입</x:t>
  </x:si>
  <x:si>
    <x:t>공공요금</x:t>
  </x:si>
  <x:si>
    <x:t>시설장비유지비</x:t>
  </x:si>
  <x:si>
    <x:t>보조계정(항)</x:t>
  </x:si>
  <x:si>
    <x:t>일용잡급</x:t>
  </x:si>
  <x:si>
    <x:t>수용기관경비</x:t>
  </x:si>
  <x:si>
    <x:t>프로그램사업비</x:t>
  </x:si>
  <x:si>
    <x:t>자부담금</x:t>
  </x:si>
  <x:si>
    <x:t>의료재활사업비</x:t>
  </x:si>
  <x:si>
    <x:t>정서개발사업비</x:t>
  </x:si>
  <x:si>
    <x:t>사무비 명세서</x:t>
  </x:si>
  <x:si>
    <x:t>기타운영비</x:t>
  </x:si>
  <x:si>
    <x:t>보건복지부</x:t>
  </x:si>
  <x:si>
    <x:t>고용보험(시)</x:t>
  </x:si>
  <x:si>
    <x:t>예능교육비</x:t>
  </x:si>
  <x:si>
    <x:t>기타잡수입</x:t>
  </x:si>
  <x:si>
    <x:t>입학지원금</x:t>
  </x:si>
  <x:si>
    <x:t>특별부식비</x:t>
  </x:si>
  <x:si>
    <x:t>인건비 소계</x:t>
  </x:si>
  <x:si>
    <x:t>재산조성비</x:t>
  </x:si>
  <x:si>
    <x:t>명절수당(시)</x:t>
  </x:si>
  <x:si>
    <x:t>(단위: 원)</x:t>
  </x:si>
  <x:si>
    <x:t>전년도이월금</x:t>
  </x:si>
  <x:si>
    <x:t>후원홍보사업비</x:t>
  </x:si>
  <x:si>
    <x:t>기본운영비</x:t>
  </x:si>
  <x:si>
    <x:t>인건비 명세서</x:t>
  </x:si>
  <x:si>
    <x:t>급여(시)</x:t>
  </x:si>
  <x:si>
    <x:t>환경개선사업비</x:t>
  </x:si>
  <x:si>
    <x:t>상담지원사업비</x:t>
  </x:si>
  <x:si>
    <x:t>비지정후원금</x:t>
  </x:si>
  <x:si>
    <x:t>지정후원금</x:t>
  </x:si>
  <x:si>
    <x:t>특별공공요금</x:t>
  </x:si>
  <x:si>
    <x:t>산재보험(시)</x:t>
  </x:si>
  <x:si>
    <x:t>시도보조금</x:t>
  </x:si>
  <x:si>
    <x:t>인지개발사업비</x:t>
  </x:si>
  <x:si>
    <x:t>사업비 명세서</x:t>
  </x:si>
  <x:si>
    <x:t>운영비 소계</x:t>
  </x:si>
  <x:si>
    <x:t>생계급여(국)</x:t>
  </x:si>
  <x:si>
    <x:t>후원금수입</x:t>
  </x:si>
  <x:si>
    <x:t>불용품매각대</x:t>
  </x:si>
  <x:si>
    <x:t>특별난방비</x:t>
  </x:si>
  <x:si>
    <x:t>업무추진비</x:t>
  </x:si>
  <x:si>
    <x:t>비율(%)</x:t>
  </x:si>
  <x:si>
    <x:t>자산취득비</x:t>
  </x:si>
  <x:si>
    <x:t>심성관리비</x:t>
  </x:si>
  <x:si>
    <x:t>국민연금(시)</x:t>
  </x:si>
  <x:si>
    <x:t>건강보험(시)</x:t>
  </x:si>
  <x:si>
    <x:t>수령일자</x:t>
  </x:si>
  <x:si>
    <x:t>퇴직금(시)</x:t>
  </x:si>
  <x:si>
    <x:t>법인전입금</x:t>
  </x:si>
  <x:si>
    <x:t>입소비용수입</x:t>
  </x:si>
  <x:si>
    <x:t>가족수당(시)</x:t>
  </x:si>
  <x:si>
    <x:t>새볕원 2024년도 세출결산서</x:t>
  </x:si>
  <x:si>
    <x:t>새볕원 2024년도 세입결산서</x:t>
  </x:si>
  <x:si>
    <x:t>2024년도
2차추경예산
(A)</x:t>
  </x:si>
  <x:si>
    <x:t>- 화재보험 : 1,440,000원 
- 자동차보험료 및 자동차세 : 1,914,570원
- 대구아동복지협회 : 2,512,000원
- 한국아동복지협회 : 1,500,000원
- 대구북구사회복지협의회 : 100,000원
- 사회복지대회 : 200,000원
- 종합안전배상공제 : 424,100원
- 여행배상책임공제 : 260,000원
- 신원재정보장공제 : 60,000원
- 가스사고배상책임보험 : 20,000원
- 단체상해공제 : 170,020원</x:t>
  </x:si>
  <x:si>
    <x:t>사무비</x:t>
  </x:si>
  <x:si>
    <x:t>연료비</x:t>
  </x:si>
  <x:si>
    <x:t>여비</x:t>
  </x:si>
  <x:si>
    <x:t>차량비</x:t>
  </x:si>
  <x:si>
    <x:t>목</x:t>
  </x:si>
  <x:si>
    <x:t>운영비</x:t>
  </x:si>
  <x:si>
    <x:t>사업비</x:t>
  </x:si>
  <x:si>
    <x:t>잡수입</x:t>
  </x:si>
  <x:si>
    <x:t>급여</x:t>
  </x:si>
  <x:si>
    <x:t>새볕원</x:t>
  </x:si>
  <x:si>
    <x:t>교복비</x:t>
  </x:si>
  <x:si>
    <x:t>피복비</x:t>
  </x:si>
  <x:si>
    <x:t/>
  </x:si>
  <x:si>
    <x:t>소계</x:t>
  </x:si>
  <x:si>
    <x:t>인건비</x:t>
  </x:si>
  <x:si>
    <x:t>시설비</x:t>
  </x:si>
  <x:si>
    <x:t>구분</x:t>
  </x:si>
  <x:si>
    <x:t>간식비</x:t>
  </x:si>
  <x:si>
    <x:t>내역</x:t>
  </x:si>
  <x:si>
    <x:t>계</x:t>
  </x:si>
  <x:si>
    <x:t>예산</x:t>
  </x:si>
  <x:si>
    <x:t>회의비</x:t>
  </x:si>
  <x:si>
    <x:t>반환금</x:t>
  </x:si>
  <x:si>
    <x:t>이월금</x:t>
  </x:si>
  <x:si>
    <x:t>총계</x:t>
  </x:si>
  <x:si>
    <x:t>후원금</x:t>
  </x:si>
  <x:si>
    <x:t>생계비</x:t>
  </x:si>
  <x:si>
    <x:t>교통비</x:t>
  </x:si>
  <x:si>
    <x:t>관</x:t>
  </x:si>
  <x:si>
    <x:t>비고</x:t>
  </x:si>
  <x:si>
    <x:t>증감</x:t>
  </x:si>
  <x:si>
    <x:t>금액</x:t>
  </x:si>
  <x:si>
    <x:t>예비비</x:t>
  </x:si>
  <x:si>
    <x:t>항</x:t>
  </x:si>
  <x:si>
    <x:t>잡지출</x:t>
  </x:si>
  <x:si>
    <x:t>순번</x:t>
  </x:si>
  <x:si>
    <x:t>전입금</x:t>
  </x:si>
  <x:si>
    <x:t>결산</x:t>
  </x:si>
  <x:si>
    <x:t>액수</x:t>
  </x:si>
  <x:si>
    <x:t>과목</x:t>
  </x:si>
  <x:si>
    <x:t>교육비</x:t>
  </x:si>
  <x:si>
    <x:t>제수당</x:t>
  </x:si>
  <x:si>
    <x:t>세          출</x:t>
  </x:si>
  <x:si>
    <x:t>퇴직금 및 
퇴직적립금</x:t>
  </x:si>
  <x:si>
    <x:t>사회심리 
재활 사업비</x:t>
  </x:si>
  <x:si>
    <x:t>세          입</x:t>
  </x:si>
  <x:si>
    <x:t>2024년도 
결산
(B)</x:t>
  </x:si>
  <x:si>
    <x:t>- 출장 및 교육 여비</x:t>
  </x:si>
  <x:si>
    <x:t>시설 환경 개선 
사업비</x:t>
  </x:si>
  <x:si>
    <x:t>새볕원 2024년도 세입·세출 결산(안) 총괄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</x:si>
</x:sst>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#,##0_ "/>
    <x:numFmt numFmtId="165" formatCode="#,##0.00_ "/>
    <x:numFmt numFmtId="166" formatCode="0.00_ "/>
  </x:numFmts>
  <x:fonts count="26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Arial"/>
      <x:sz val="13"/>
      <x:color rgb="ff000000"/>
    </x:font>
    <x:font>
      <x:name val="굴림체"/>
      <x:sz val="12"/>
      <x:color rgb="ff000000"/>
      <x:b val="1"/>
    </x:font>
    <x:font>
      <x:name val="굴림체"/>
      <x:sz val="10"/>
      <x:color rgb="ff000000"/>
    </x:font>
    <x:font>
      <x:name val="Arial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25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4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4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3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3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2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25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25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25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4ba57d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4ba57d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ffffff"/>
        <x:bgColor indexed="64"/>
      </x:patternFill>
    </x:fill>
  </x:fills>
  <x:borders count="101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>
        <x:color indexed="64"/>
      </x:top>
      <x:bottom style="thin">
        <x:color rgb="ff000000"/>
      </x:bottom>
    </x:border>
    <x:border>
      <x:left>
        <x:color indexed="64"/>
      </x:left>
      <x:right style="thin">
        <x:color rgb="ff000000"/>
      </x:right>
      <x:top>
        <x:color indexed="64"/>
      </x:top>
      <x:bottom style="thin">
        <x:color rgb="ff000000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rgb="ff000000"/>
      </x:left>
      <x:right style="thin">
        <x:color indexed="64"/>
      </x:right>
      <x:top style="medium">
        <x:color indexed="64"/>
      </x:top>
      <x:bottom style="thin">
        <x:color rgb="ff000000"/>
      </x:bottom>
    </x:border>
    <x:border>
      <x:left style="thin">
        <x:color rgb="ff000000"/>
      </x:left>
      <x:right style="thin">
        <x:color indexed="64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indexed="64"/>
      </x:right>
      <x:top style="thin">
        <x:color rgb="ff000000"/>
      </x:top>
      <x:bottom style="thin">
        <x:color indexed="64"/>
      </x:bottom>
    </x:border>
    <x:border>
      <x:left style="thin">
        <x:color rgb="ff000000"/>
      </x:left>
      <x:right style="thin">
        <x:color indexed="64"/>
      </x:right>
      <x:top style="thin">
        <x:color indexed="64"/>
      </x:top>
      <x:bottom style="thin">
        <x:color rgb="ff000000"/>
      </x:bottom>
    </x:border>
    <x:border>
      <x:left style="thin">
        <x:color rgb="ff000000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indexed="64"/>
      </x:right>
      <x:top>
        <x:color indexed="64"/>
      </x:top>
      <x:bottom style="thin">
        <x:color rgb="ff000000"/>
      </x:bottom>
    </x:border>
    <x:border>
      <x:left style="thin">
        <x:color rgb="ff000000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>
        <x:color indexed="64"/>
      </x:top>
      <x:bottom>
        <x:color indexed="64"/>
      </x:bottom>
    </x:border>
    <x:border>
      <x:left style="thin">
        <x:color rgb="ff000000"/>
      </x:left>
      <x:right style="thin">
        <x:color indexed="64"/>
      </x:right>
      <x:top style="thin">
        <x:color rgb="ff000000"/>
      </x:top>
      <x:bottom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ck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ck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ck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thick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ck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thick">
        <x:color indexed="64"/>
      </x:bottom>
    </x:border>
    <x:border>
      <x:left style="medium">
        <x:color indexed="64"/>
      </x:left>
      <x:right style="thin">
        <x:color indexed="64"/>
      </x:right>
      <x:top style="thick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ck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ck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ck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thick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ck"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ck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ck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rgb="ff000000"/>
      </x:left>
      <x:right style="thin">
        <x:color rgb="ff000000"/>
      </x:right>
      <x:top>
        <x:color indexed="64"/>
      </x:top>
      <x:bottom style="medium">
        <x:color rgb="ff000000"/>
      </x:bottom>
    </x:border>
    <x:border>
      <x:left style="thin">
        <x:color rgb="ff000000"/>
      </x:left>
      <x:right style="thin">
        <x:color indexed="64"/>
      </x:right>
      <x:top style="thin">
        <x:color indexed="64"/>
      </x:top>
      <x:bottom style="medium">
        <x:color rgb="ff000000"/>
      </x:bottom>
    </x:border>
    <x:border>
      <x:left style="thin">
        <x:color rgb="ff000000"/>
      </x:left>
      <x:right style="thin">
        <x:color rgb="ff000000"/>
      </x:right>
      <x:top style="medium">
        <x:color rgb="ff000000"/>
      </x:top>
      <x:bottom>
        <x:color indexed="64"/>
      </x:bottom>
    </x:border>
    <x:border>
      <x:left style="thin">
        <x:color rgb="ff000000"/>
      </x:left>
      <x:right style="thin">
        <x:color indexed="64"/>
      </x:right>
      <x:top style="medium">
        <x:color rgb="ff000000"/>
      </x:top>
      <x:bottom style="thin">
        <x:color indexed="64"/>
      </x:bottom>
    </x:border>
    <x:border>
      <x:left style="thin">
        <x:color rgb="ff000000"/>
      </x:left>
      <x:right style="thin">
        <x:color indexed="64"/>
      </x:right>
      <x:top style="thin">
        <x:color rgb="ff000000"/>
      </x:top>
      <x:bottom style="medium">
        <x:color rgb="ff000000"/>
      </x:bottom>
    </x:border>
    <x:border>
      <x:left style="thin">
        <x:color rgb="ff000000"/>
      </x:left>
      <x:right style="thin">
        <x:color indexed="64"/>
      </x:right>
      <x:top style="medium">
        <x:color rgb="ff000000"/>
      </x:top>
      <x:bottom style="thin">
        <x:color rgb="ff000000"/>
      </x:bottom>
    </x:border>
    <x:border>
      <x:left style="thin">
        <x:color indexed="64"/>
      </x:left>
      <x:right style="thin">
        <x:color rgb="ff000000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medium"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thick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ck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>
        <x:color indexed="64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 style="thin">
        <x:color rgb="ff000000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rgb="ff000000"/>
      </x:right>
      <x:top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 style="thin">
        <x:color rgb="ff000000"/>
      </x:left>
      <x:right>
        <x:color indexed="64"/>
      </x:right>
      <x:top>
        <x:color indexed="64"/>
      </x:top>
      <x:bottom style="thin">
        <x:color rgb="ff000000"/>
      </x:bottom>
    </x:border>
    <x:border>
      <x:left style="thin">
        <x:color rgb="ff000000"/>
      </x:left>
      <x:right>
        <x:color indexed="64"/>
      </x:right>
      <x:top style="medium">
        <x:color rgb="ff000000"/>
      </x:top>
      <x:bottom>
        <x:color indexed="64"/>
      </x:bottom>
    </x:border>
    <x:border>
      <x:left>
        <x:color indexed="64"/>
      </x:left>
      <x:right style="thin">
        <x:color rgb="ff000000"/>
      </x:right>
      <x:top style="medium">
        <x:color rgb="ff000000"/>
      </x:top>
      <x:bottom>
        <x:color indexed="64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rgb="ff000000"/>
      </x:bottom>
    </x:border>
  </x:borders>
  <x:cellStyleXfs count="4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</x:cellStyleXfs>
  <x:cellXfs count="394">
    <x:xf numFmtId="0" fontId="0" fillId="0" borderId="0" xfId="0">
      <x:alignment horizontal="general" vertical="center"/>
    </x:xf>
    <x:xf numFmtId="0" fontId="0" fillId="0" borderId="0" xfId="0" applyNumberFormat="1" applyFont="1">
      <x:alignment horizontal="general" vertical="center"/>
    </x:xf>
    <x:xf numFmtId="0" fontId="0" fillId="0" borderId="0" xfId="2" applyNumberFormat="1">
      <x:alignment horizontal="general" vertical="center"/>
    </x:xf>
    <x:xf numFmtId="0" fontId="0" fillId="0" borderId="0" xfId="2" applyNumberFormat="1">
      <x:alignment horizontal="general" vertical="center"/>
    </x:xf>
    <x:xf numFmtId="0" fontId="6" fillId="0" borderId="0" xfId="3" applyNumberFormat="1" applyFont="1" applyAlignment="1">
      <x:alignment horizontal="general" vertical="center"/>
    </x:xf>
    <x:xf numFmtId="0" fontId="7" fillId="0" borderId="0" xfId="3" applyNumberFormat="1" applyFont="1" applyBorder="1" applyAlignment="1">
      <x:alignment horizontal="left" vertical="center"/>
    </x:xf>
    <x:xf numFmtId="0" fontId="8" fillId="0" borderId="0" xfId="3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3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3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0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0" xfId="1" applyNumberFormat="1" applyFont="1" applyBorder="1" applyAlignment="1">
          <x:alignment horizontal="center" vertical="center"/>
        </x:xf>
      </mc:Fallback>
    </mc:AlternateContent>
    <x:xf numFmtId="0" fontId="9" fillId="0" borderId="0" xfId="3" applyNumberFormat="1" applyFont="1" applyAlignment="1">
      <x:alignment horizontal="general" vertical="center"/>
    </x:xf>
    <x:xf numFmtId="164" fontId="9" fillId="0" borderId="0" xfId="3" applyNumberFormat="1" applyFont="1" applyAlignment="1">
      <x:alignment horizontal="general" vertical="center"/>
    </x:xf>
    <x:xf numFmtId="0" fontId="10" fillId="0" borderId="0" xfId="3" applyNumberFormat="1" applyFont="1" applyBorder="1" applyAlignment="1">
      <x:alignment horizontal="general" vertical="center"/>
    </x:xf>
    <x:xf numFmtId="0" fontId="11" fillId="0" borderId="0" xfId="3" applyNumberFormat="1" applyFont="1" applyAlignment="1">
      <x:alignment horizontal="general" vertical="center"/>
    </x:xf>
    <x:xf numFmtId="0" fontId="12" fillId="0" borderId="0" xfId="0" applyNumberFormat="1" applyFont="1">
      <x:alignment horizontal="general" vertical="center"/>
    </x:xf>
    <x:xf numFmtId="164" fontId="13" fillId="0" borderId="1" xfId="1" applyNumberFormat="1" applyFont="1" applyFill="1" applyBorder="1" applyAlignment="1">
      <x:alignment horizontal="general" vertical="center"/>
    </x:xf>
    <x:xf numFmtId="164" fontId="13" fillId="0" borderId="2" xfId="1" applyNumberFormat="1" applyFont="1" applyBorder="1" applyAlignment="1">
      <x:alignment horizontal="general" vertical="center"/>
    </x:xf>
    <x:xf numFmtId="164" fontId="13" fillId="0" borderId="2" xfId="3" applyNumberFormat="1" applyFont="1" applyBorder="1" applyAlignment="1">
      <x:alignment horizontal="general" vertical="center"/>
    </x:xf>
    <x:xf numFmtId="164" fontId="13" fillId="0" borderId="3" xfId="3" applyNumberFormat="1" applyFont="1" applyBorder="1" applyAlignment="1">
      <x:alignment horizontal="general" vertical="center"/>
    </x:xf>
    <x:xf numFmtId="164" fontId="13" fillId="0" borderId="4" xfId="3" applyNumberFormat="1" applyFont="1" applyBorder="1" applyAlignment="1">
      <x:alignment horizontal="general" vertical="center"/>
    </x:xf>
    <x:xf numFmtId="164" fontId="13" fillId="0" borderId="5" xfId="3" applyNumberFormat="1" applyFont="1" applyBorder="1" applyAlignment="1">
      <x:alignment horizontal="general" vertical="center"/>
    </x:xf>
    <x:xf numFmtId="164" fontId="13" fillId="0" borderId="5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13" fillId="0" borderId="2" xfId="3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0" borderId="2" xfId="3" applyNumberFormat="1" applyFont="1" applyBorder="1" applyAlignment="1">
          <x:alignment horizontal="right" vertical="center"/>
        </x:xf>
      </mc:Fallback>
    </mc:AlternateContent>
    <x:xf numFmtId="164" fontId="13" fillId="0" borderId="6" xfId="3" applyNumberFormat="1" applyFont="1" applyBorder="1" applyAlignment="1">
      <x:alignment horizontal="general" vertical="center"/>
    </x:xf>
    <x:xf numFmtId="164" fontId="13" fillId="0" borderId="1" xfId="3" applyNumberFormat="1" applyFont="1" applyFill="1" applyBorder="1" applyAlignment="1">
      <x:alignment horizontal="general" vertical="center"/>
    </x:xf>
    <x:xf numFmtId="164" fontId="13" fillId="0" borderId="7" xfId="3" applyNumberFormat="1" applyFont="1" applyBorder="1" applyAlignment="1">
      <x:alignment horizontal="general" vertical="center"/>
    </x:xf>
    <x:xf numFmtId="164" fontId="13" fillId="0" borderId="8" xfId="3" applyNumberFormat="1" applyFont="1" applyBorder="1" applyAlignment="1">
      <x:alignment horizontal="general" vertical="center"/>
    </x:xf>
    <x:xf numFmtId="164" fontId="13" fillId="0" borderId="0" xfId="3" applyNumberFormat="1" applyFont="1" applyBorder="1" applyAlignment="1">
      <x:alignment horizontal="general" vertical="center"/>
    </x:xf>
    <x:xf numFmtId="164" fontId="13" fillId="0" borderId="9" xfId="3" applyNumberFormat="1" applyFont="1" applyBorder="1" applyAlignment="1">
      <x:alignment horizontal="general" vertical="center"/>
    </x:xf>
    <x:xf numFmtId="0" fontId="13" fillId="0" borderId="0" xfId="3" applyNumberFormat="1" applyFont="1" applyBorder="1" applyAlignment="1">
      <x:alignment horizontal="general" vertical="center"/>
    </x:xf>
    <x:xf numFmtId="0" fontId="13" fillId="0" borderId="9" xfId="3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14" fillId="2" borderId="6" xfId="3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4" fillId="2" borderId="6" xfId="3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4" fillId="2" borderId="10" xfId="3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4" fillId="2" borderId="10" xfId="3" applyNumberFormat="1" applyFont="1" applyFill="1" applyBorder="1" applyAlignment="1">
          <x:alignment horizontal="center" vertical="center" shrinkToFit="1"/>
        </x:xf>
      </mc:Fallback>
    </mc:AlternateContent>
    <x:xf numFmtId="0" fontId="13" fillId="0" borderId="2" xfId="3" applyNumberFormat="1" applyFont="1" applyBorder="1" applyAlignment="1">
      <x:alignment horizontal="general" vertical="center"/>
    </x:xf>
    <x:xf numFmtId="0" fontId="13" fillId="0" borderId="11" xfId="3" applyNumberFormat="1" applyFont="1" applyBorder="1" applyAlignment="1">
      <x:alignment horizontal="general" vertical="center"/>
    </x:xf>
    <x:xf numFmtId="0" fontId="13" fillId="0" borderId="12" xfId="3" applyNumberFormat="1" applyFont="1" applyBorder="1" applyAlignment="1">
      <x:alignment horizontal="general" vertical="center"/>
    </x:xf>
    <x:xf numFmtId="0" fontId="13" fillId="0" borderId="3" xfId="3" applyNumberFormat="1" applyFont="1" applyBorder="1" applyAlignment="1">
      <x:alignment horizontal="general" vertical="center"/>
    </x:xf>
    <x:xf numFmtId="0" fontId="13" fillId="0" borderId="4" xfId="3" applyNumberFormat="1" applyFont="1" applyBorder="1" applyAlignment="1">
      <x:alignment horizontal="general" vertical="center"/>
    </x:xf>
    <x:xf numFmtId="0" fontId="13" fillId="0" borderId="13" xfId="3" applyNumberFormat="1" applyFont="1" applyBorder="1" applyAlignment="1">
      <x:alignment horizontal="general" vertical="center"/>
    </x:xf>
    <x:xf numFmtId="0" fontId="13" fillId="0" borderId="14" xfId="3" applyNumberFormat="1" applyFont="1" applyBorder="1" applyAlignment="1">
      <x:alignment horizontal="general" vertical="center"/>
    </x:xf>
    <x:xf numFmtId="0" fontId="13" fillId="0" borderId="15" xfId="3" applyNumberFormat="1" applyFont="1" applyBorder="1" applyAlignment="1">
      <x:alignment horizontal="general" vertical="center"/>
    </x:xf>
    <x:xf numFmtId="0" fontId="13" fillId="0" borderId="16" xfId="3" applyNumberFormat="1" applyFont="1" applyBorder="1" applyAlignment="1">
      <x:alignment horizontal="general" vertical="center"/>
    </x:xf>
    <x:xf numFmtId="0" fontId="13" fillId="0" borderId="5" xfId="3" applyNumberFormat="1" applyFont="1" applyBorder="1" applyAlignment="1">
      <x:alignment horizontal="general" vertical="center"/>
    </x:xf>
    <x:xf numFmtId="0" fontId="13" fillId="0" borderId="2" xfId="3" applyNumberFormat="1" applyFont="1" applyBorder="1" applyAlignment="1">
      <x:alignment horizontal="left" vertical="center"/>
    </x:xf>
    <x:xf numFmtId="0" fontId="13" fillId="0" borderId="17" xfId="3" applyNumberFormat="1" applyFont="1" applyBorder="1" applyAlignment="1">
      <x:alignment horizontal="general" vertical="center"/>
    </x:xf>
    <x:xf numFmtId="0" fontId="13" fillId="0" borderId="18" xfId="3" applyNumberFormat="1" applyFont="1" applyBorder="1" applyAlignment="1">
      <x:alignment horizontal="general" vertical="center"/>
    </x:xf>
    <x:xf numFmtId="38" fontId="13" fillId="0" borderId="19" xfId="3" applyNumberFormat="1" applyFont="1" applyBorder="1" applyAlignment="1">
      <x:alignment horizontal="general" vertical="center"/>
    </x:xf>
    <x:xf numFmtId="38" fontId="13" fillId="0" borderId="20" xfId="3" applyNumberFormat="1" applyFont="1" applyBorder="1" applyAlignment="1">
      <x:alignment horizontal="general" vertical="center"/>
    </x:xf>
    <x:xf numFmtId="38" fontId="13" fillId="0" borderId="3" xfId="1" applyNumberFormat="1" applyFont="1" applyBorder="1" applyAlignment="1">
      <x:alignment horizontal="general" vertical="center" wrapText="1"/>
    </x:xf>
    <x:xf numFmtId="0" fontId="13" fillId="0" borderId="7" xfId="3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0" borderId="0" xfId="3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3" applyNumberFormat="1" applyFont="1" applyBorder="1" applyAlignment="1">
          <x:alignment horizontal="center" vertical="center"/>
        </x:xf>
      </mc:Fallback>
    </mc:AlternateContent>
    <x:xf numFmtId="0" fontId="13" fillId="0" borderId="0" xfId="3" applyNumberFormat="1" applyFont="1" applyBorder="1" applyAlignment="1">
      <x:alignment horizontal="left" vertical="center"/>
    </x:xf>
    <x:xf numFmtId="0" fontId="0" fillId="0" borderId="0" xfId="2" applyNumberFormat="1" applyFont="1">
      <x:alignment horizontal="general" vertical="center"/>
    </x:xf>
    <x:xf numFmtId="0" fontId="13" fillId="0" borderId="21" xfId="3" applyNumberFormat="1" applyFont="1" applyBorder="1" applyAlignment="1">
      <x:alignment horizontal="left" vertical="center"/>
    </x:xf>
    <x:xf numFmtId="49" fontId="10" fillId="0" borderId="0" xfId="2" applyNumberFormat="1" applyFont="1" applyFill="1" applyBorder="1" applyAlignment="1">
      <x:alignment horizontal="left" vertical="center" wrapText="1"/>
    </x:xf>
    <x:xf numFmtId="0" fontId="13" fillId="0" borderId="0" xfId="2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15" fillId="0" borderId="22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5" fillId="0" borderId="22" xfId="2" applyNumberFormat="1" applyFont="1" applyFill="1" applyBorder="1" applyAlignment="1">
          <x:alignment horizontal="center" vertical="center" wrapText="1"/>
        </x:xf>
      </mc:Fallback>
    </mc:AlternateContent>
    <x:xf numFmtId="49" fontId="13" fillId="0" borderId="22" xfId="2" applyNumberFormat="1" applyFont="1" applyFill="1" applyBorder="1" applyAlignment="1">
      <x:alignment horizontal="left" vertical="center" wrapText="1"/>
    </x:xf>
    <x:xf numFmtId="49" fontId="13" fillId="0" borderId="23" xfId="2" applyNumberFormat="1" applyFont="1" applyFill="1" applyBorder="1" applyAlignment="1">
      <x:alignment horizontal="left" vertical="center" wrapText="1"/>
    </x:xf>
    <x:xf numFmtId="49" fontId="13" fillId="0" borderId="24" xfId="2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1" fontId="14" fillId="2" borderId="6" xfId="3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4" fillId="2" borderId="6" xfId="3" applyNumberFormat="1" applyFont="1" applyFill="1" applyBorder="1" applyAlignment="1">
          <x:alignment horizontal="center" vertical="center" shrinkToFit="1"/>
        </x:xf>
      </mc:Fallback>
    </mc:AlternateContent>
    <x:xf numFmtId="0" fontId="16" fillId="0" borderId="0" xfId="0" applyNumberFormat="1" applyFont="1">
      <x:alignment horizontal="general" vertical="center"/>
    </x:xf>
    <x:xf numFmtId="0" fontId="0" fillId="0" borderId="0" xfId="2" applyNumberFormat="1" applyAlignment="1">
      <x:alignment horizontal="general" vertical="top"/>
    </x:xf>
    <mc:AlternateContent xmlns:mc="http://schemas.openxmlformats.org/markup-compatibility/2006">
      <mc:Choice xmlns:hs="http://schemas.haansoft.com/office/spreadsheet/8.0" Requires="hs">
        <x:xf numFmtId="49" fontId="15" fillId="3" borderId="1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5" fillId="3" borderId="1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5" fillId="3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5" fillId="3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3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3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3" fillId="3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3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3" fillId="3" borderId="25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3" borderId="25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3" fillId="3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3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3" fillId="3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3" borderId="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3" fillId="3" borderId="26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3" borderId="26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3" fillId="3" borderId="1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3" borderId="19" xfId="0" applyNumberFormat="1" applyFont="1" applyFill="1" applyBorder="1" applyAlignment="1">
          <x:alignment horizontal="center" vertical="center" wrapText="1"/>
        </x:xf>
      </mc:Fallback>
    </mc:AlternateContent>
    <x:xf numFmtId="0" fontId="13" fillId="3" borderId="4" xfId="0" applyNumberFormat="1" applyFont="1" applyFill="1" applyBorder="1" applyAlignment="1">
      <x:alignment horizontal="left" vertical="center" wrapText="1"/>
    </x:xf>
    <x:xf numFmtId="0" fontId="13" fillId="3" borderId="4" xfId="0" applyNumberFormat="1" applyFont="1" applyFill="1" applyBorder="1" applyAlignment="1">
      <x:alignment horizontal="general" vertical="center" wrapText="1"/>
    </x:xf>
    <x:xf numFmtId="0" fontId="13" fillId="3" borderId="5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49" fontId="15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5" fillId="3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5" fillId="3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5" fillId="3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5" fillId="3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5" fillId="3" borderId="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5" fillId="3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5" fillId="3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5" fillId="3" borderId="2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5" fillId="3" borderId="2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3" fillId="3" borderId="28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3" borderId="28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3" fillId="3" borderId="29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3" borderId="29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3" fillId="3" borderId="30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3" borderId="30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3" fillId="3" borderId="31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3" borderId="31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3" fillId="3" borderId="32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3" borderId="32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3" fillId="3" borderId="33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3" borderId="33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3" fillId="3" borderId="34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3" borderId="34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3" fillId="3" borderId="29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3" borderId="29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3" fillId="3" borderId="35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3" borderId="35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3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3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3" fillId="3" borderId="23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3" borderId="23" xfId="0" applyNumberFormat="1" applyFont="1" applyFill="1" applyBorder="1" applyAlignment="1">
          <x:alignment horizontal="right" vertical="center" wrapText="1"/>
        </x:xf>
      </mc:Fallback>
    </mc:AlternateContent>
    <x:xf numFmtId="0" fontId="13" fillId="3" borderId="36" xfId="0" applyNumberFormat="1" applyFont="1" applyFill="1" applyBorder="1" applyAlignment="1">
      <x:alignment horizontal="general" vertical="center" wrapText="1"/>
    </x:xf>
    <x:xf numFmtId="0" fontId="13" fillId="3" borderId="23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49" fontId="13" fillId="3" borderId="37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3" borderId="37" xfId="2" applyNumberFormat="1" applyFont="1" applyFill="1" applyBorder="1" applyAlignment="1">
          <x:alignment horizontal="center" vertical="center" wrapText="1"/>
        </x:xf>
      </mc:Fallback>
    </mc:AlternateContent>
    <x:xf numFmtId="164" fontId="13" fillId="0" borderId="2" xfId="3" applyNumberFormat="1" applyFont="1" applyFill="1" applyBorder="1" applyAlignment="1">
      <x:alignment horizontal="general" vertical="center"/>
    </x:xf>
    <x:xf numFmtId="164" fontId="13" fillId="0" borderId="6" xfId="3" applyNumberFormat="1" applyFont="1" applyFill="1" applyBorder="1" applyAlignment="1">
      <x:alignment horizontal="general" vertical="center"/>
    </x:xf>
    <x:xf numFmtId="164" fontId="13" fillId="0" borderId="2" xfId="1" applyNumberFormat="1" applyFont="1" applyFill="1" applyBorder="1" applyAlignment="1">
      <x:alignment horizontal="general" vertical="center"/>
    </x:xf>
    <x:xf numFmtId="0" fontId="13" fillId="0" borderId="38" xfId="3" applyNumberFormat="1" applyFont="1" applyBorder="1" applyAlignment="1">
      <x:alignment horizontal="left" vertical="center"/>
    </x:xf>
    <x:xf numFmtId="164" fontId="13" fillId="0" borderId="6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13" fillId="0" borderId="25" xfId="3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3" fillId="0" borderId="25" xfId="3" applyNumberFormat="1" applyFont="1" applyFill="1" applyBorder="1" applyAlignment="1">
          <x:alignment horizontal="right" vertical="center"/>
        </x:xf>
      </mc:Fallback>
    </mc:AlternateContent>
    <x:xf numFmtId="166" fontId="13" fillId="0" borderId="25" xfId="1" applyNumberFormat="1" applyFont="1" applyFill="1" applyBorder="1" applyAlignment="1">
      <x:alignment horizontal="general" vertical="center"/>
    </x:xf>
    <x:xf numFmtId="166" fontId="13" fillId="0" borderId="26" xfId="1" applyNumberFormat="1" applyFont="1" applyFill="1" applyBorder="1" applyAlignment="1">
      <x:alignment horizontal="general" vertical="center"/>
    </x:xf>
    <x:xf numFmtId="166" fontId="13" fillId="0" borderId="10" xfId="1" applyNumberFormat="1" applyFont="1" applyFill="1" applyBorder="1" applyAlignment="1">
      <x:alignment horizontal="general" vertical="center"/>
    </x:xf>
    <x:xf numFmtId="0" fontId="9" fillId="0" borderId="0" xfId="3" applyNumberFormat="1" applyFont="1" applyBorder="1" applyAlignment="1">
      <x:alignment horizontal="general" vertical="center"/>
    </x:xf>
    <x:xf numFmtId="0" fontId="11" fillId="0" borderId="0" xfId="3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15" fillId="3" borderId="35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5" fillId="3" borderId="35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5" fillId="3" borderId="22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5" fillId="3" borderId="22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5" fillId="3" borderId="29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5" fillId="3" borderId="29" xfId="2" applyNumberFormat="1" applyFont="1" applyFill="1" applyBorder="1" applyAlignment="1">
          <x:alignment horizontal="center" vertical="center" wrapText="1"/>
        </x:xf>
      </mc:Fallback>
    </mc:AlternateContent>
    <x:xf numFmtId="0" fontId="12" fillId="3" borderId="0" xfId="0" applyNumberFormat="1" applyFont="1" applyFill="1">
      <x:alignment horizontal="general" vertical="center"/>
    </x:xf>
    <x:xf numFmtId="0" fontId="0" fillId="0" borderId="0" xfId="0" applyNumberFormat="1" applyFont="1" applyAlignment="1">
      <x:alignment horizontal="general" vertical="top"/>
    </x:xf>
    <x:xf numFmtId="0" fontId="0" fillId="3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15" fillId="3" borderId="39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5" fillId="3" borderId="39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3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3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2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23" xfId="0" applyNumberFormat="1" applyFont="1" applyFill="1" applyBorder="1" applyAlignment="1">
          <x:alignment horizontal="center" vertical="center" wrapText="1"/>
        </x:xf>
      </mc:Fallback>
    </mc:AlternateContent>
    <x:xf numFmtId="0" fontId="13" fillId="0" borderId="40" xfId="3" applyNumberFormat="1" applyFont="1" applyBorder="1" applyAlignment="1">
      <x:alignment horizontal="general" vertical="center"/>
    </x:xf>
    <x:xf numFmtId="0" fontId="13" fillId="0" borderId="41" xfId="3" applyNumberFormat="1" applyFont="1" applyBorder="1" applyAlignment="1">
      <x:alignment horizontal="general" vertical="center"/>
    </x:xf>
    <x:xf numFmtId="0" fontId="13" fillId="0" borderId="42" xfId="3" applyNumberFormat="1" applyFont="1" applyBorder="1" applyAlignment="1">
      <x:alignment horizontal="general" vertical="center"/>
    </x:xf>
    <x:xf numFmtId="164" fontId="13" fillId="0" borderId="41" xfId="3" applyNumberFormat="1" applyFont="1" applyBorder="1" applyAlignment="1">
      <x:alignment horizontal="general" vertical="center"/>
    </x:xf>
    <x:xf numFmtId="164" fontId="13" fillId="0" borderId="41" xfId="3" applyNumberFormat="1" applyFont="1" applyFill="1" applyBorder="1" applyAlignment="1">
      <x:alignment horizontal="general" vertical="center"/>
    </x:xf>
    <x:xf numFmtId="0" fontId="13" fillId="0" borderId="43" xfId="3" applyNumberFormat="1" applyFont="1" applyBorder="1" applyAlignment="1">
      <x:alignment horizontal="general" vertical="center"/>
    </x:xf>
    <x:xf numFmtId="0" fontId="13" fillId="0" borderId="44" xfId="3" applyNumberFormat="1" applyFont="1" applyBorder="1" applyAlignment="1">
      <x:alignment horizontal="general" vertical="center"/>
    </x:xf>
    <x:xf numFmtId="0" fontId="13" fillId="0" borderId="45" xfId="3" applyNumberFormat="1" applyFont="1" applyBorder="1" applyAlignment="1">
      <x:alignment horizontal="left" vertical="center"/>
    </x:xf>
    <x:xf numFmtId="164" fontId="13" fillId="0" borderId="44" xfId="1" applyNumberFormat="1" applyFont="1" applyBorder="1" applyAlignment="1">
      <x:alignment horizontal="general" vertical="center"/>
    </x:xf>
    <x:xf numFmtId="164" fontId="13" fillId="0" borderId="41" xfId="1" applyNumberFormat="1" applyFont="1" applyFill="1" applyBorder="1" applyAlignment="1">
      <x:alignment horizontal="general" vertical="center"/>
    </x:xf>
    <x:xf numFmtId="0" fontId="13" fillId="0" borderId="46" xfId="3" applyNumberFormat="1" applyFont="1" applyBorder="1" applyAlignment="1">
      <x:alignment horizontal="general" vertical="center"/>
    </x:xf>
    <x:xf numFmtId="0" fontId="13" fillId="0" borderId="47" xfId="3" applyNumberFormat="1" applyFont="1" applyBorder="1" applyAlignment="1">
      <x:alignment horizontal="general" vertical="center"/>
    </x:xf>
    <x:xf numFmtId="0" fontId="13" fillId="0" borderId="48" xfId="3" applyNumberFormat="1" applyFont="1" applyBorder="1" applyAlignment="1">
      <x:alignment horizontal="general" vertical="center"/>
    </x:xf>
    <x:xf numFmtId="164" fontId="13" fillId="0" borderId="49" xfId="3" applyNumberFormat="1" applyFont="1" applyBorder="1" applyAlignment="1">
      <x:alignment horizontal="general" vertical="center"/>
    </x:xf>
    <x:xf numFmtId="164" fontId="13" fillId="0" borderId="47" xfId="3" applyNumberFormat="1" applyFont="1" applyFill="1" applyBorder="1" applyAlignment="1">
      <x:alignment horizontal="general" vertical="center"/>
    </x:xf>
    <x:xf numFmtId="164" fontId="13" fillId="0" borderId="47" xfId="1" applyNumberFormat="1" applyFont="1" applyBorder="1" applyAlignment="1">
      <x:alignment horizontal="general" vertical="center"/>
    </x:xf>
    <x:xf numFmtId="164" fontId="13" fillId="0" borderId="47" xfId="1" applyNumberFormat="1" applyFont="1" applyFill="1" applyBorder="1" applyAlignment="1">
      <x:alignment horizontal="general" vertical="center"/>
    </x:xf>
    <x:xf numFmtId="38" fontId="13" fillId="0" borderId="44" xfId="3" applyNumberFormat="1" applyFont="1" applyBorder="1" applyAlignment="1">
      <x:alignment horizontal="general" vertical="center"/>
    </x:xf>
    <x:xf numFmtId="164" fontId="13" fillId="0" borderId="44" xfId="3" applyNumberFormat="1" applyFont="1" applyBorder="1" applyAlignment="1">
      <x:alignment horizontal="general" vertical="center"/>
    </x:xf>
    <x:xf numFmtId="0" fontId="13" fillId="0" borderId="50" xfId="3" applyNumberFormat="1" applyFont="1" applyBorder="1" applyAlignment="1">
      <x:alignment horizontal="general" vertical="center"/>
    </x:xf>
    <x:xf numFmtId="0" fontId="13" fillId="0" borderId="49" xfId="3" applyNumberFormat="1" applyFont="1" applyBorder="1" applyAlignment="1">
      <x:alignment horizontal="general" vertical="center"/>
    </x:xf>
    <x:xf numFmtId="38" fontId="13" fillId="0" borderId="51" xfId="3" applyNumberFormat="1" applyFont="1" applyBorder="1" applyAlignment="1">
      <x:alignment horizontal="general" vertical="center"/>
    </x:xf>
    <x:xf numFmtId="164" fontId="13" fillId="0" borderId="47" xfId="3" applyNumberFormat="1" applyFont="1" applyBorder="1" applyAlignment="1">
      <x:alignment horizontal="general" vertical="center"/>
    </x:xf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15" fillId="3" borderId="5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5" fillId="3" borderId="5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5" fillId="3" borderId="35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5" fillId="3" borderId="35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5" fillId="3" borderId="53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5" fillId="3" borderId="53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5" fillId="3" borderId="5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5" fillId="3" borderId="5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3" fillId="0" borderId="26" xfId="3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3" fillId="0" borderId="26" xfId="3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3" fillId="0" borderId="10" xfId="3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3" fillId="0" borderId="10" xfId="3" applyNumberFormat="1" applyFont="1" applyFill="1" applyBorder="1" applyAlignment="1">
          <x:alignment horizontal="right" vertical="center"/>
        </x:xf>
      </mc:Fallback>
    </mc:AlternateContent>
    <x:xf numFmtId="0" fontId="13" fillId="0" borderId="20" xfId="3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0" borderId="5" xfId="3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5" xfId="3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3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3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2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2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3" fillId="0" borderId="54" xfId="3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3" fillId="0" borderId="54" xfId="3" applyNumberFormat="1" applyFont="1" applyFill="1" applyBorder="1" applyAlignment="1">
          <x:alignment horizontal="right" vertical="center"/>
        </x:xf>
      </mc:Fallback>
    </mc:AlternateContent>
    <x:xf numFmtId="166" fontId="13" fillId="0" borderId="54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13" fillId="0" borderId="55" xfId="3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3" fillId="0" borderId="55" xfId="3" applyNumberFormat="1" applyFont="1" applyFill="1" applyBorder="1" applyAlignment="1">
          <x:alignment horizontal="right" vertical="center"/>
        </x:xf>
      </mc:Fallback>
    </mc:AlternateContent>
    <x:xf numFmtId="166" fontId="13" fillId="0" borderId="55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13" fillId="3" borderId="5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3" borderId="5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3" fillId="3" borderId="6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3" borderId="6" xfId="0" applyNumberFormat="1" applyFont="1" applyFill="1" applyBorder="1" applyAlignment="1">
          <x:alignment horizontal="right" vertical="center" wrapText="1"/>
        </x:xf>
      </mc:Fallback>
    </mc:AlternateContent>
    <x:xf numFmtId="0" fontId="13" fillId="3" borderId="14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49" fontId="13" fillId="3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3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5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5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3" fillId="3" borderId="58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3" borderId="58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3" fillId="3" borderId="57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3" borderId="57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5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5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3" fillId="3" borderId="60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3" borderId="60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3" fillId="3" borderId="5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3" borderId="5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3" fillId="3" borderId="61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3" borderId="61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3" fillId="3" borderId="62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3" borderId="62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3" fillId="3" borderId="62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3" borderId="62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3" fillId="3" borderId="59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3" borderId="59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3" fillId="3" borderId="63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3" borderId="63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5" fillId="3" borderId="64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5" fillId="3" borderId="64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5" fillId="3" borderId="23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5" fillId="3" borderId="23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5" fillId="3" borderId="63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5" fillId="3" borderId="63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5" fillId="3" borderId="65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5" fillId="3" borderId="65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3" fillId="3" borderId="3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3" fillId="3" borderId="3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3" fillId="3" borderId="2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3" fillId="3" borderId="2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3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3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2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2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3" fillId="3" borderId="3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3" borderId="3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3" fillId="3" borderId="2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3" borderId="23" xfId="0" applyNumberFormat="1" applyFont="1" applyFill="1" applyBorder="1" applyAlignment="1">
          <x:alignment horizontal="center" vertical="center" wrapText="1"/>
        </x:xf>
      </mc:Fallback>
    </mc:AlternateContent>
    <x:xf numFmtId="0" fontId="13" fillId="0" borderId="66" xfId="3" applyNumberFormat="1" applyFont="1" applyBorder="1" applyAlignment="1">
      <x:alignment horizontal="left" vertical="center"/>
    </x:xf>
    <x:xf numFmtId="0" fontId="13" fillId="0" borderId="67" xfId="3" applyNumberFormat="1" applyFont="1" applyBorder="1" applyAlignment="1">
      <x:alignment horizontal="left" vertical="center"/>
    </x:xf>
    <x:xf numFmtId="0" fontId="13" fillId="0" borderId="56" xfId="3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14" fillId="2" borderId="1" xfId="3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4" fillId="2" borderId="1" xfId="3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4" fillId="2" borderId="25" xfId="3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4" fillId="2" borderId="25" xfId="3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0" xfId="3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0" xfId="3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8" xfId="3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8" xfId="3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8" xfId="3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8" xfId="3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8" fillId="0" borderId="69" xfId="3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8" fillId="0" borderId="69" xfId="3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8" fillId="0" borderId="70" xfId="3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8" fillId="0" borderId="70" xfId="3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8" fillId="0" borderId="71" xfId="3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8" fillId="0" borderId="71" xfId="3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9" fillId="0" borderId="69" xfId="3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9" fillId="0" borderId="69" xfId="3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9" fillId="0" borderId="70" xfId="3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9" fillId="0" borderId="70" xfId="3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9" fillId="0" borderId="71" xfId="3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9" fillId="0" borderId="71" xfId="3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4" fillId="2" borderId="72" xfId="3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4" fillId="2" borderId="72" xfId="3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4" fillId="2" borderId="27" xfId="3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4" fillId="2" borderId="27" xfId="3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4" fillId="2" borderId="6" xfId="3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4" fillId="2" borderId="6" xfId="3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4" fillId="2" borderId="53" xfId="3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4" fillId="2" borderId="53" xfId="3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4" fillId="2" borderId="14" xfId="3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4" fillId="2" borderId="14" xfId="3" applyNumberFormat="1" applyFont="1" applyFill="1" applyBorder="1" applyAlignment="1">
          <x:alignment horizontal="center" vertical="center" shrinkToFit="1"/>
        </x:xf>
      </mc:Fallback>
    </mc:AlternateContent>
    <x:xf numFmtId="0" fontId="13" fillId="0" borderId="21" xfId="3" applyNumberFormat="1" applyFont="1" applyBorder="1" applyAlignment="1">
      <x:alignment horizontal="left" vertical="center"/>
    </x:xf>
    <x:xf numFmtId="0" fontId="13" fillId="0" borderId="19" xfId="3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3" fillId="0" borderId="72" xfId="3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72" xfId="3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" xfId="3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" xfId="3" applyNumberFormat="1" applyFont="1" applyFill="1" applyBorder="1" applyAlignment="1">
          <x:alignment horizontal="center" vertical="center"/>
        </x:xf>
      </mc:Fallback>
    </mc:AlternateContent>
    <x:xf numFmtId="0" fontId="13" fillId="0" borderId="73" xfId="3" applyNumberFormat="1" applyFont="1" applyBorder="1" applyAlignment="1">
      <x:alignment horizontal="left" vertical="center"/>
    </x:xf>
    <x:xf numFmtId="0" fontId="13" fillId="0" borderId="74" xfId="3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3" fillId="0" borderId="18" xfId="3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8" xfId="3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2" xfId="3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2" xfId="3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3" xfId="3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3" xfId="3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3" xfId="3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3" xfId="3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5" xfId="3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5" xfId="3" applyNumberFormat="1" applyFont="1" applyBorder="1" applyAlignment="1">
          <x:alignment horizontal="center" vertical="center"/>
        </x:xf>
      </mc:Fallback>
    </mc:AlternateContent>
    <x:xf numFmtId="0" fontId="13" fillId="0" borderId="75" xfId="3" applyNumberFormat="1" applyFont="1" applyBorder="1" applyAlignment="1">
      <x:alignment horizontal="left" vertical="center"/>
    </x:xf>
    <x:xf numFmtId="0" fontId="13" fillId="0" borderId="76" xfId="3" applyNumberFormat="1" applyFont="1" applyBorder="1" applyAlignment="1">
      <x:alignment horizontal="left" vertical="center"/>
    </x:xf>
    <x:xf numFmtId="0" fontId="13" fillId="0" borderId="51" xfId="3" applyNumberFormat="1" applyFont="1" applyBorder="1" applyAlignment="1">
      <x:alignment horizontal="left" vertical="center"/>
    </x:xf>
    <x:xf numFmtId="0" fontId="13" fillId="0" borderId="21" xfId="3" applyNumberFormat="1" applyFont="1" applyBorder="1" applyAlignment="1">
      <x:alignment horizontal="general" vertical="center"/>
    </x:xf>
    <x:xf numFmtId="0" fontId="13" fillId="0" borderId="19" xfId="3" applyNumberFormat="1" applyFont="1" applyBorder="1" applyAlignment="1">
      <x:alignment horizontal="general" vertical="center"/>
    </x:xf>
    <x:xf numFmtId="0" fontId="13" fillId="0" borderId="17" xfId="3" applyNumberFormat="1" applyFont="1" applyBorder="1" applyAlignment="1">
      <x:alignment horizontal="left" vertical="center"/>
    </x:xf>
    <x:xf numFmtId="0" fontId="13" fillId="0" borderId="77" xfId="3" applyNumberFormat="1" applyFont="1" applyBorder="1" applyAlignment="1">
      <x:alignment horizontal="left" vertical="center"/>
    </x:xf>
    <x:xf numFmtId="0" fontId="13" fillId="0" borderId="20" xfId="3" applyNumberFormat="1" applyFont="1" applyBorder="1" applyAlignment="1">
      <x:alignment horizontal="left" vertical="center"/>
    </x:xf>
    <x:xf numFmtId="0" fontId="13" fillId="0" borderId="78" xfId="3" applyNumberFormat="1" applyFont="1" applyBorder="1" applyAlignment="1">
      <x:alignment horizontal="general" vertical="center"/>
    </x:xf>
    <x:xf numFmtId="0" fontId="13" fillId="0" borderId="20" xfId="3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0" fillId="0" borderId="0" xfId="3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0" fillId="0" borderId="0" xfId="3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1" fillId="0" borderId="0" xfId="3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1" fillId="0" borderId="0" xfId="3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3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3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3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3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7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7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8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8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5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5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8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8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3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3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7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7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8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8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16" xfId="0" applyNumberFormat="1" applyFont="1" applyFill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16" xfId="0" applyNumberFormat="1" applyFont="1" applyFill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17" xfId="0" applyNumberFormat="1" applyFont="1" applyFill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17" xfId="0" applyNumberFormat="1" applyFont="1" applyFill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1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1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8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8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1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1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7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72" xfId="0" applyNumberFormat="1" applyFont="1" applyFill="1" applyBorder="1" applyAlignment="1">
          <x:alignment horizontal="center" vertical="center" wrapText="1"/>
        </x:xf>
      </mc:Fallback>
    </mc:AlternateContent>
    <x:xf numFmtId="0" fontId="13" fillId="3" borderId="16" xfId="0" applyNumberFormat="1" applyFont="1" applyFill="1" applyBorder="1" applyAlignment="1">
      <x:alignment horizontal="left" vertical="center" wrapText="1"/>
    </x:xf>
    <x:xf numFmtId="0" fontId="13" fillId="3" borderId="84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3" fillId="3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5" xfId="0" applyNumberFormat="1" applyFont="1" applyFill="1" applyBorder="1" applyAlignment="1">
          <x:alignment horizontal="center" vertical="center" wrapText="1"/>
        </x:xf>
      </mc:Fallback>
    </mc:AlternateContent>
    <x:xf numFmtId="0" fontId="13" fillId="3" borderId="12" xfId="0" applyNumberFormat="1" applyFont="1" applyFill="1" applyBorder="1" applyAlignment="1">
      <x:alignment horizontal="left" vertical="center" wrapText="1"/>
    </x:xf>
    <x:xf numFmtId="0" fontId="13" fillId="3" borderId="13" xfId="0" applyNumberFormat="1" applyFont="1" applyFill="1" applyBorder="1" applyAlignment="1">
      <x:alignment horizontal="left" vertical="center" wrapText="1"/>
    </x:xf>
    <x:xf numFmtId="0" fontId="13" fillId="3" borderId="4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3" fillId="3" borderId="8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8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7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7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8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8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2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2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8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8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8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8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8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8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8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8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8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8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14" xfId="0" applyNumberFormat="1" applyFont="1" applyFill="1" applyBorder="1" applyAlignment="1">
          <x:alignment horizontal="center" vertical="center" wrapText="1"/>
        </x:xf>
      </mc:Fallback>
    </mc:AlternateContent>
    <x:xf numFmtId="0" fontId="13" fillId="3" borderId="82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22" fillId="0" borderId="0" xfId="0" applyNumberFormat="1" applyFont="1" applyFill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0" borderId="0" xfId="0" applyNumberFormat="1" applyFont="1" applyFill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5" fillId="3" borderId="7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5" fillId="3" borderId="72" xfId="0" applyNumberFormat="1" applyFont="1" applyFill="1" applyBorder="1" applyAlignment="1">
          <x:alignment horizontal="center" vertical="center" wrapText="1"/>
        </x:xf>
      </mc:Fallback>
    </mc:AlternateContent>
    <x:xf numFmtId="0" fontId="15" fillId="3" borderId="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15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5" fillId="3" borderId="1" xfId="0" applyNumberFormat="1" applyFont="1" applyFill="1" applyBorder="1" applyAlignment="1">
          <x:alignment horizontal="center" vertical="center" wrapText="1"/>
        </x:xf>
      </mc:Fallback>
    </mc:AlternateContent>
    <x:xf numFmtId="0" fontId="15" fillId="3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15" fillId="3" borderId="9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5" fillId="3" borderId="90" xfId="0" applyNumberFormat="1" applyFont="1" applyFill="1" applyBorder="1" applyAlignment="1">
          <x:alignment horizontal="center" vertical="center" wrapText="1"/>
        </x:xf>
      </mc:Fallback>
    </mc:AlternateContent>
    <x:xf numFmtId="0" fontId="15" fillId="3" borderId="11" xfId="0" applyNumberFormat="1" applyFont="1" applyFill="1" applyBorder="1" applyAlignment="1">
      <x:alignment horizontal="general" vertical="center"/>
    </x:xf>
    <x:xf numFmtId="0" fontId="15" fillId="3" borderId="6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15" fillId="3" borderId="2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5" fillId="3" borderId="25" xfId="0" applyNumberFormat="1" applyFont="1" applyFill="1" applyBorder="1" applyAlignment="1">
          <x:alignment horizontal="center" vertical="center" wrapText="1"/>
        </x:xf>
      </mc:Fallback>
    </mc:AlternateContent>
    <x:xf numFmtId="0" fontId="15" fillId="3" borderId="10" xfId="0" applyNumberFormat="1" applyFont="1" applyFill="1" applyBorder="1" applyAlignment="1">
      <x:alignment horizontal="general" vertical="center"/>
    </x:xf>
    <x:xf numFmtId="0" fontId="13" fillId="3" borderId="86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3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9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9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9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9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9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9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9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9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3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3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9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9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2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2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9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9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2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2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5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5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5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5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8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8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5" fillId="3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5" fillId="3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2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2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6" xfId="0" applyNumberFormat="1" applyFont="1" applyFill="1" applyBorder="1" applyAlignment="1">
          <x:alignment horizontal="center" vertical="center"/>
        </x:xf>
      </mc:Fallback>
    </mc:AlternateContent>
    <x:xf numFmtId="0" fontId="15" fillId="3" borderId="56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3" borderId="6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6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9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9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9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9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3" fillId="2" borderId="99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2" borderId="99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3" fillId="2" borderId="39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2" borderId="39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22" xfId="2" applyNumberFormat="1" applyFont="1" applyFill="1" applyBorder="1" applyAlignment="1" hs:applyExtension="1">
          <x:alignment horizontal="center" vertical="center" textRotation="48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2" xfId="2" applyNumberFormat="1" applyFont="1" applyFill="1" applyBorder="1" applyAlignment="1">
          <x:alignment horizontal="center" vertical="center" textRotation="48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3" fillId="3" borderId="39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3" borderId="39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39" xfId="2" applyNumberFormat="1" applyFont="1" applyFill="1" applyBorder="1" applyAlignment="1" hs:applyExtension="1">
          <x:alignment horizontal="center" vertical="center" textRotation="176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39" xfId="2" applyNumberFormat="1" applyFont="1" applyFill="1" applyBorder="1" applyAlignment="1">
          <x:alignment horizontal="center" vertical="center" textRotation="176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3" fillId="3" borderId="39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3" borderId="39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22" xfId="2" applyNumberFormat="1" applyFont="1" applyFill="1" applyBorder="1" applyAlignment="1" hs:applyExtension="1">
          <x:alignment horizontal="center" vertical="center" textRotation="9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22" xfId="2" applyNumberFormat="1" applyFont="1" applyFill="1" applyBorder="1" applyAlignment="1">
          <x:alignment horizontal="center" vertical="center" textRotation="9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2" fillId="3" borderId="10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3" borderId="10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3" fillId="0" borderId="99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0" borderId="99" xfId="2" applyNumberFormat="1" applyFont="1" applyFill="1" applyBorder="1" applyAlignment="1">
          <x:alignment horizontal="center" vertical="center" wrapText="1"/>
        </x:xf>
      </mc:Fallback>
    </mc:AlternateContent>
    <x:xf numFmtId="0" fontId="13" fillId="0" borderId="39" xfId="2" applyNumberFormat="1" applyFont="1" applyFill="1" applyBorder="1" applyAlignment="1">
      <x:alignment horizontal="general" vertical="center" textRotation="115"/>
    </x:xf>
    <x:xf numFmtId="0" fontId="13" fillId="0" borderId="22" xfId="2" applyNumberFormat="1" applyFont="1" applyFill="1" applyBorder="1" applyAlignment="1">
      <x:alignment horizontal="general" vertical="center" textRotation="120"/>
    </x:xf>
    <mc:AlternateContent xmlns:mc="http://schemas.openxmlformats.org/markup-compatibility/2006">
      <mc:Choice xmlns:hs="http://schemas.haansoft.com/office/spreadsheet/8.0" Requires="hs">
        <x:xf numFmtId="164" fontId="13" fillId="0" borderId="39" xfId="2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0" borderId="39" xfId="2" applyNumberFormat="1" applyFont="1" applyFill="1" applyBorder="1" applyAlignment="1">
          <x:alignment horizontal="right" vertical="center" wrapText="1"/>
        </x:xf>
      </mc:Fallback>
    </mc:AlternateContent>
    <x:xf numFmtId="0" fontId="13" fillId="0" borderId="39" xfId="2" applyNumberFormat="1" applyFont="1" applyFill="1" applyBorder="1" applyAlignment="1">
      <x:alignment horizontal="general" vertical="center" textRotation="48"/>
    </x:xf>
    <x:xf numFmtId="0" fontId="13" fillId="0" borderId="22" xfId="2" applyNumberFormat="1" applyFont="1" applyFill="1" applyBorder="1" applyAlignment="1">
      <x:alignment horizontal="general" vertical="center" textRotation="95"/>
    </x:xf>
    <mc:AlternateContent xmlns:mc="http://schemas.openxmlformats.org/markup-compatibility/2006">
      <mc:Choice xmlns:hs="http://schemas.haansoft.com/office/spreadsheet/8.0" Requires="hs">
        <x:xf numFmtId="49" fontId="13" fillId="0" borderId="39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0" borderId="39" xfId="2" applyNumberFormat="1" applyFont="1" applyFill="1" applyBorder="1" applyAlignment="1">
          <x:alignment horizontal="center" vertical="center" wrapText="1"/>
        </x:xf>
      </mc:Fallback>
    </mc:AlternateContent>
    <x:xf numFmtId="0" fontId="13" fillId="0" borderId="39" xfId="2" applyNumberFormat="1" applyFont="1" applyFill="1" applyBorder="1" applyAlignment="1">
      <x:alignment horizontal="general" vertical="center" textRotation="116"/>
    </x:xf>
    <x:xf numFmtId="49" fontId="13" fillId="0" borderId="93" xfId="2" applyNumberFormat="1" applyFont="1" applyFill="1" applyBorder="1" applyAlignment="1">
      <x:alignment horizontal="left" vertical="center" wrapText="1"/>
    </x:xf>
    <x:xf numFmtId="0" fontId="13" fillId="0" borderId="94" xfId="2" applyNumberFormat="1" applyFont="1" applyFill="1" applyBorder="1" applyAlignment="1">
      <x:alignment horizontal="general" vertical="center" textRotation="105"/>
    </x:xf>
    <x:xf numFmtId="0" fontId="13" fillId="0" borderId="93" xfId="2" applyNumberFormat="1" applyFont="1" applyFill="1" applyBorder="1" applyAlignment="1">
      <x:alignment horizontal="general" vertical="center" textRotation="114"/>
    </x:xf>
    <x:xf numFmtId="0" fontId="13" fillId="0" borderId="94" xfId="2" applyNumberFormat="1" applyFont="1" applyFill="1" applyBorder="1" applyAlignment="1">
      <x:alignment horizontal="general" vertical="center" textRotation="45"/>
    </x:xf>
    <x:xf numFmtId="0" fontId="13" fillId="0" borderId="93" xfId="2" applyNumberFormat="1" applyFont="1" applyFill="1" applyBorder="1" applyAlignment="1">
      <x:alignment horizontal="general" vertical="center" textRotation="58"/>
    </x:xf>
    <x:xf numFmtId="0" fontId="13" fillId="0" borderId="94" xfId="2" applyNumberFormat="1" applyFont="1" applyFill="1" applyBorder="1" applyAlignment="1">
      <x:alignment horizontal="general" vertical="center" textRotation="55"/>
    </x:xf>
    <x:xf numFmtId="0" fontId="13" fillId="0" borderId="96" xfId="2" applyNumberFormat="1" applyFont="1" applyFill="1" applyBorder="1" applyAlignment="1">
      <x:alignment horizontal="general" vertical="center" textRotation="114"/>
    </x:xf>
    <x:xf numFmtId="0" fontId="13" fillId="0" borderId="24" xfId="2" applyNumberFormat="1" applyFont="1" applyFill="1" applyBorder="1" applyAlignment="1">
      <x:alignment horizontal="general" vertical="center" textRotation="59"/>
    </x:xf>
    <mc:AlternateContent xmlns:mc="http://schemas.openxmlformats.org/markup-compatibility/2006">
      <mc:Choice xmlns:hs="http://schemas.haansoft.com/office/spreadsheet/8.0" Requires="hs">
        <x:xf numFmtId="164" fontId="13" fillId="0" borderId="100" xfId="2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0" borderId="100" xfId="2" applyNumberFormat="1" applyFont="1" applyFill="1" applyBorder="1" applyAlignment="1">
          <x:alignment horizontal="right" vertical="center" wrapText="1"/>
        </x:xf>
      </mc:Fallback>
    </mc:AlternateContent>
    <x:xf numFmtId="0" fontId="13" fillId="0" borderId="100" xfId="2" applyNumberFormat="1" applyFont="1" applyFill="1" applyBorder="1" applyAlignment="1">
      <x:alignment horizontal="general" vertical="center" textRotation="99"/>
    </x:xf>
    <x:xf numFmtId="0" fontId="13" fillId="0" borderId="24" xfId="2" applyNumberFormat="1" applyFont="1" applyFill="1" applyBorder="1" applyAlignment="1">
      <x:alignment horizontal="general" vertical="center" textRotation="95"/>
    </x:xf>
    <x:xf numFmtId="49" fontId="13" fillId="0" borderId="100" xfId="2" applyNumberFormat="1" applyFont="1" applyFill="1" applyBorder="1" applyAlignment="1">
      <x:alignment horizontal="left" vertical="center" wrapText="1"/>
    </x:xf>
    <x:xf numFmtId="0" fontId="13" fillId="0" borderId="100" xfId="2" applyNumberFormat="1" applyFont="1" applyFill="1" applyBorder="1" applyAlignment="1">
      <x:alignment horizontal="general" vertical="center" textRotation="50"/>
    </x:xf>
    <x:xf numFmtId="0" fontId="13" fillId="0" borderId="100" xfId="2" applyNumberFormat="1" applyFont="1" applyFill="1" applyBorder="1" applyAlignment="1">
      <x:alignment horizontal="general" vertical="center" textRotation="45"/>
    </x:xf>
    <mc:AlternateContent xmlns:mc="http://schemas.openxmlformats.org/markup-compatibility/2006">
      <mc:Choice xmlns:hs="http://schemas.haansoft.com/office/spreadsheet/8.0" Requires="hs">
        <x:xf numFmtId="164" fontId="13" fillId="0" borderId="99" xfId="2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0" borderId="99" xfId="2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3" fillId="0" borderId="22" xfId="2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0" borderId="22" xfId="2" applyNumberFormat="1" applyFont="1" applyFill="1" applyBorder="1" applyAlignment="1">
          <x:alignment horizontal="right" vertical="center" wrapText="1"/>
        </x:xf>
      </mc:Fallback>
    </mc:AlternateContent>
    <x:xf numFmtId="49" fontId="13" fillId="0" borderId="99" xfId="2" applyNumberFormat="1" applyFont="1" applyFill="1" applyBorder="1" applyAlignment="1">
      <x:alignment horizontal="left" vertical="center" wrapText="1"/>
    </x:xf>
    <x:xf numFmtId="49" fontId="13" fillId="0" borderId="22" xfId="2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22" fillId="0" borderId="0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0" borderId="0" xfId="2" applyNumberFormat="1" applyFont="1" applyFill="1" applyBorder="1" applyAlignment="1">
          <x:alignment horizontal="center" vertical="center" wrapText="1"/>
        </x:xf>
      </mc:Fallback>
    </mc:AlternateContent>
    <x:xf numFmtId="0" fontId="23" fillId="0" borderId="0" xfId="2" applyNumberFormat="1" applyFont="1" applyAlignment="1">
      <x:alignment horizontal="general" vertical="center"/>
    </x:xf>
    <x:xf numFmtId="49" fontId="24" fillId="0" borderId="0" xfId="2" applyNumberFormat="1" applyFont="1" applyFill="1" applyBorder="1" applyAlignment="1">
      <x:alignment horizontal="left" vertical="center" wrapText="1"/>
    </x:xf>
    <x:xf numFmtId="0" fontId="13" fillId="0" borderId="0" xfId="2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15" fillId="0" borderId="99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5" fillId="0" borderId="99" xfId="2" applyNumberFormat="1" applyFont="1" applyFill="1" applyBorder="1" applyAlignment="1">
          <x:alignment horizontal="center" vertical="center" wrapText="1"/>
        </x:xf>
      </mc:Fallback>
    </mc:AlternateContent>
    <x:xf numFmtId="0" fontId="15" fillId="0" borderId="22" xfId="2" applyNumberFormat="1" applyFont="1" applyFill="1" applyBorder="1" applyAlignment="1">
      <x:alignment horizontal="general" vertical="center" textRotation="220"/>
    </x:xf>
    <mc:AlternateContent xmlns:mc="http://schemas.openxmlformats.org/markup-compatibility/2006">
      <mc:Choice xmlns:hs="http://schemas.haansoft.com/office/spreadsheet/8.0" Requires="hs">
        <x:xf numFmtId="49" fontId="15" fillId="0" borderId="39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5" fillId="0" borderId="39" xfId="2" applyNumberFormat="1" applyFont="1" applyFill="1" applyBorder="1" applyAlignment="1">
          <x:alignment horizontal="center" vertical="center" wrapText="1"/>
        </x:xf>
      </mc:Fallback>
    </mc:AlternateContent>
    <x:xf numFmtId="0" fontId="15" fillId="0" borderId="39" xfId="2" applyNumberFormat="1" applyFont="1" applyFill="1" applyBorder="1" applyAlignment="1">
      <x:alignment horizontal="general" vertical="center" textRotation="48"/>
    </x:xf>
    <x:xf numFmtId="0" fontId="15" fillId="0" borderId="22" xfId="2" applyNumberFormat="1" applyFont="1" applyFill="1" applyBorder="1" applyAlignment="1">
      <x:alignment horizontal="general" vertical="center" textRotation="95"/>
    </x:xf>
    <x:xf numFmtId="49" fontId="13" fillId="0" borderId="91" xfId="2" applyNumberFormat="1" applyFont="1" applyFill="1" applyBorder="1" applyAlignment="1">
      <x:alignment horizontal="left" vertical="center" wrapText="1"/>
    </x:xf>
    <x:xf numFmtId="0" fontId="13" fillId="0" borderId="92" xfId="2" applyNumberFormat="1" applyFont="1" applyFill="1" applyBorder="1" applyAlignment="1">
      <x:alignment horizontal="general" vertical="center" textRotation="114"/>
    </x:xf>
    <x:xf numFmtId="0" fontId="13" fillId="0" borderId="39" xfId="2" applyNumberFormat="1" applyFont="1" applyFill="1" applyBorder="1" applyAlignment="1">
      <x:alignment horizontal="general" vertical="center" textRotation="103"/>
    </x:xf>
    <x:xf numFmtId="49" fontId="13" fillId="0" borderId="39" xfId="2" applyNumberFormat="1" applyFont="1" applyFill="1" applyBorder="1" applyAlignment="1">
      <x:alignment horizontal="left" vertical="center" wrapText="1"/>
    </x:xf>
    <x:xf numFmtId="0" fontId="13" fillId="0" borderId="100" xfId="2" applyNumberFormat="1" applyFont="1" applyFill="1" applyBorder="1" applyAlignment="1">
      <x:alignment horizontal="general" vertical="center" textRotation="108"/>
    </x:xf>
    <x:xf numFmtId="49" fontId="13" fillId="0" borderId="100" xfId="2" quotePrefix="1" applyNumberFormat="1" applyFont="1" applyFill="1" applyBorder="1" applyAlignment="1">
      <x:alignment horizontal="left" vertical="center" wrapText="1"/>
    </x:xf>
    <x:xf numFmtId="0" fontId="13" fillId="0" borderId="39" xfId="2" applyNumberFormat="1" applyFont="1" applyFill="1" applyBorder="1" applyAlignment="1">
      <x:alignment horizontal="general" vertical="center" textRotation="59"/>
    </x:xf>
    <x:xf numFmtId="0" fontId="13" fillId="0" borderId="22" xfId="2" applyNumberFormat="1" applyFont="1" applyFill="1" applyBorder="1" applyAlignment="1">
      <x:alignment horizontal="general" vertical="center" textRotation="116"/>
    </x:xf>
    <x:xf numFmtId="0" fontId="13" fillId="0" borderId="39" xfId="2" applyNumberFormat="1" applyFont="1" applyFill="1" applyBorder="1" applyAlignment="1">
      <x:alignment horizontal="general" vertical="center" textRotation="58"/>
    </x:xf>
    <x:xf numFmtId="0" fontId="13" fillId="0" borderId="39" xfId="2" applyNumberFormat="1" applyFont="1" applyFill="1" applyBorder="1" applyAlignment="1">
      <x:alignment horizontal="general" vertical="center" textRotation="35"/>
    </x:xf>
    <x:xf numFmtId="0" fontId="13" fillId="0" borderId="100" xfId="2" applyNumberFormat="1" applyFont="1" applyFill="1" applyBorder="1" applyAlignment="1">
      <x:alignment horizontal="general" vertical="center" textRotation="107"/>
    </x:xf>
    <x:xf numFmtId="0" fontId="13" fillId="0" borderId="22" xfId="2" applyNumberFormat="1" applyFont="1" applyFill="1" applyBorder="1" applyAlignment="1">
      <x:alignment horizontal="general" vertical="center" textRotation="114"/>
    </x:xf>
    <x:xf numFmtId="0" fontId="13" fillId="0" borderId="39" xfId="2" applyNumberFormat="1" applyFont="1" applyFill="1" applyBorder="1" applyAlignment="1">
      <x:alignment horizontal="general" vertical="center" textRotation="110"/>
    </x:xf>
    <x:xf numFmtId="0" fontId="13" fillId="0" borderId="22" xfId="2" applyNumberFormat="1" applyFont="1" applyFill="1" applyBorder="1" applyAlignment="1">
      <x:alignment horizontal="general" vertical="center" textRotation="97"/>
    </x:xf>
    <x:xf numFmtId="0" fontId="13" fillId="0" borderId="39" xfId="2" applyNumberFormat="1" applyFont="1" applyFill="1" applyBorder="1" applyAlignment="1">
      <x:alignment horizontal="general" vertical="center" textRotation="101"/>
    </x:xf>
    <x:xf numFmtId="0" fontId="13" fillId="0" borderId="39" xfId="2" applyNumberFormat="1" applyFont="1" applyFill="1" applyBorder="1" applyAlignment="1">
      <x:alignment horizontal="general" vertical="center" textRotation="105"/>
    </x:xf>
    <x:xf numFmtId="0" fontId="13" fillId="0" borderId="94" xfId="2" applyNumberFormat="1" applyFont="1" applyFill="1" applyBorder="1" applyAlignment="1">
      <x:alignment horizontal="general" vertical="center" textRotation="107"/>
    </x:xf>
    <x:xf numFmtId="0" fontId="13" fillId="0" borderId="93" xfId="2" applyNumberFormat="1" applyFont="1" applyFill="1" applyBorder="1" applyAlignment="1">
      <x:alignment horizontal="general" vertical="center" textRotation="80"/>
    </x:xf>
    <x:xf numFmtId="0" fontId="13" fillId="0" borderId="94" xfId="2" applyNumberFormat="1" applyFont="1" applyFill="1" applyBorder="1" applyAlignment="1">
      <x:alignment horizontal="general" vertical="center" textRotation="120"/>
    </x:xf>
    <x:xf numFmtId="0" fontId="13" fillId="0" borderId="93" xfId="2" applyNumberFormat="1" applyFont="1" applyFill="1" applyBorder="1" applyAlignment="1">
      <x:alignment horizontal="general" vertical="center" textRotation="111"/>
    </x:xf>
    <x:xf numFmtId="0" fontId="13" fillId="0" borderId="94" xfId="2" applyNumberFormat="1" applyFont="1" applyFill="1" applyBorder="1" applyAlignment="1">
      <x:alignment horizontal="general" vertical="center" textRotation="115"/>
    </x:xf>
    <x:xf numFmtId="0" fontId="13" fillId="0" borderId="93" xfId="2" applyNumberFormat="1" applyFont="1" applyFill="1" applyBorder="1" applyAlignment="1">
      <x:alignment horizontal="general" vertical="center" textRotation="64"/>
    </x:xf>
    <x:xf numFmtId="0" fontId="13" fillId="0" borderId="94" xfId="2" applyNumberFormat="1" applyFont="1" applyFill="1" applyBorder="1" applyAlignment="1">
      <x:alignment horizontal="general" vertical="center" textRotation="97"/>
    </x:xf>
    <x:xf numFmtId="0" fontId="13" fillId="0" borderId="93" xfId="2" applyNumberFormat="1" applyFont="1" applyFill="1" applyBorder="1" applyAlignment="1">
      <x:alignment horizontal="general" vertical="center" textRotation="108"/>
    </x:xf>
    <x:xf numFmtId="0" fontId="13" fillId="0" borderId="94" xfId="2" applyNumberFormat="1" applyFont="1" applyFill="1" applyBorder="1" applyAlignment="1">
      <x:alignment horizontal="general" vertical="center" textRotation="58"/>
    </x:xf>
    <x:xf numFmtId="0" fontId="13" fillId="0" borderId="93" xfId="2" applyNumberFormat="1" applyFont="1" applyFill="1" applyBorder="1" applyAlignment="1">
      <x:alignment horizontal="general" vertical="center" textRotation="97"/>
    </x:xf>
    <x:xf numFmtId="0" fontId="13" fillId="0" borderId="94" xfId="2" applyNumberFormat="1" applyFont="1" applyFill="1" applyBorder="1" applyAlignment="1">
      <x:alignment horizontal="general" vertical="center" textRotation="48"/>
    </x:xf>
    <x:xf numFmtId="0" fontId="13" fillId="0" borderId="96" xfId="2" applyNumberFormat="1" applyFont="1" applyFill="1" applyBorder="1" applyAlignment="1">
      <x:alignment horizontal="general" vertical="center" textRotation="100"/>
    </x:xf>
    <x:xf numFmtId="0" fontId="13" fillId="0" borderId="24" xfId="2" applyNumberFormat="1" applyFont="1" applyFill="1" applyBorder="1" applyAlignment="1">
      <x:alignment horizontal="general" vertical="center" textRotation="108"/>
    </x:xf>
    <x:xf numFmtId="0" fontId="13" fillId="0" borderId="100" xfId="2" applyNumberFormat="1" applyFont="1" applyFill="1" applyBorder="1" applyAlignment="1">
      <x:alignment horizontal="general" vertical="center" textRotation="32"/>
    </x:xf>
    <x:xf numFmtId="0" fontId="13" fillId="0" borderId="100" xfId="2" applyNumberFormat="1" applyFont="1" applyFill="1" applyBorder="1" applyAlignment="1">
      <x:alignment horizontal="general" vertical="center" textRotation="59"/>
    </x:xf>
    <x:xf numFmtId="0" fontId="13" fillId="0" borderId="100" xfId="2" applyNumberFormat="1" applyFont="1" applyFill="1" applyBorder="1" applyAlignment="1">
      <x:alignment horizontal="general" vertical="center" textRotation="110"/>
    </x:xf>
    <x:xf numFmtId="0" fontId="13" fillId="0" borderId="100" xfId="2" applyNumberFormat="1" applyFont="1" applyFill="1" applyBorder="1" applyAlignment="1">
      <x:alignment horizontal="general" vertical="center" textRotation="111"/>
    </x:xf>
    <x:xf numFmtId="0" fontId="13" fillId="0" borderId="100" xfId="2" applyNumberFormat="1" applyFont="1" applyFill="1" applyBorder="1" applyAlignment="1">
      <x:alignment horizontal="general" vertical="center" textRotation="58"/>
    </x:xf>
    <x:xf numFmtId="0" fontId="15" fillId="0" borderId="22" xfId="2" applyNumberFormat="1" applyFont="1" applyFill="1" applyBorder="1" applyAlignment="1">
      <x:alignment horizontal="general" vertical="center" textRotation="111"/>
    </x:xf>
    <x:xf numFmtId="0" fontId="15" fillId="0" borderId="39" xfId="2" applyNumberFormat="1" applyFont="1" applyFill="1" applyBorder="1" applyAlignment="1">
      <x:alignment horizontal="general" vertical="center" textRotation="59"/>
    </x:xf>
    <x:xf numFmtId="0" fontId="13" fillId="0" borderId="92" xfId="2" applyNumberFormat="1" applyFont="1" applyFill="1" applyBorder="1" applyAlignment="1">
      <x:alignment horizontal="general" vertical="center" textRotation="102"/>
    </x:xf>
    <x:xf numFmtId="0" fontId="13" fillId="0" borderId="39" xfId="2" applyNumberFormat="1" applyFont="1" applyFill="1" applyBorder="1" applyAlignment="1">
      <x:alignment horizontal="general" vertical="center"/>
    </x:xf>
    <x:xf numFmtId="0" fontId="13" fillId="0" borderId="22" xfId="2" applyNumberFormat="1" applyFont="1" applyFill="1" applyBorder="1" applyAlignment="1">
      <x:alignment horizontal="general" vertical="center"/>
    </x:xf>
    <x:xf numFmtId="0" fontId="13" fillId="0" borderId="39" xfId="2" applyNumberFormat="1" applyFont="1" applyFill="1" applyBorder="1" applyAlignment="1">
      <x:alignment horizontal="general" vertical="center" textRotation="100"/>
    </x:xf>
    <x:xf numFmtId="0" fontId="13" fillId="0" borderId="94" xfId="2" applyNumberFormat="1" applyFont="1" applyFill="1" applyBorder="1" applyAlignment="1">
      <x:alignment horizontal="general" vertical="center" textRotation="99"/>
    </x:xf>
    <x:xf numFmtId="0" fontId="13" fillId="0" borderId="94" xfId="2" applyNumberFormat="1" applyFont="1" applyFill="1" applyBorder="1" applyAlignment="1">
      <x:alignment horizontal="general" vertical="center" textRotation="121"/>
    </x:xf>
    <x:xf numFmtId="0" fontId="13" fillId="0" borderId="94" xfId="2" applyNumberFormat="1" applyFont="1" applyFill="1" applyBorder="1" applyAlignment="1">
      <x:alignment horizontal="general" vertical="center" textRotation="110"/>
    </x:xf>
    <x:xf numFmtId="0" fontId="13" fillId="0" borderId="93" xfId="2" applyNumberFormat="1" applyFont="1" applyFill="1" applyBorder="1" applyAlignment="1">
      <x:alignment horizontal="general" vertical="center" textRotation="53"/>
    </x:xf>
    <x:xf numFmtId="0" fontId="13" fillId="0" borderId="94" xfId="2" applyNumberFormat="1" applyFont="1" applyFill="1" applyBorder="1" applyAlignment="1">
      <x:alignment horizontal="general" vertical="center" textRotation="116"/>
    </x:xf>
    <x:xf numFmtId="0" fontId="13" fillId="0" borderId="96" xfId="2" applyNumberFormat="1" applyFont="1" applyFill="1" applyBorder="1" applyAlignment="1">
      <x:alignment horizontal="general" vertical="center" textRotation="121"/>
    </x:xf>
    <x:xf numFmtId="0" fontId="13" fillId="0" borderId="100" xfId="2" applyNumberFormat="1" applyFont="1" applyFill="1" applyBorder="1" applyAlignment="1">
      <x:alignment horizontal="general" vertical="center" textRotation="105"/>
    </x:xf>
    <x:xf numFmtId="0" fontId="13" fillId="0" borderId="100" xfId="2" applyNumberFormat="1" applyFont="1" applyFill="1" applyBorder="1" applyAlignment="1">
      <x:alignment horizontal="general" vertical="center" textRotation="49"/>
    </x:xf>
    <x:xf numFmtId="0" fontId="13" fillId="0" borderId="100" xfId="2" applyNumberFormat="1" applyFont="1" applyFill="1" applyBorder="1" applyAlignment="1">
      <x:alignment horizontal="general" vertical="center" textRotation="117"/>
    </x:xf>
    <x:xf numFmtId="0" fontId="13" fillId="0" borderId="100" xfId="2" applyNumberFormat="1" applyFont="1" applyFill="1" applyBorder="1" applyAlignment="1">
      <x:alignment horizontal="general" vertical="center" textRotation="95"/>
    </x:xf>
    <x:xf numFmtId="0" fontId="15" fillId="0" borderId="22" xfId="2" applyNumberFormat="1" applyFont="1" applyFill="1" applyBorder="1" applyAlignment="1">
      <x:alignment horizontal="general" vertical="center"/>
    </x:xf>
    <x:xf numFmtId="0" fontId="15" fillId="0" borderId="39" xfId="2" applyNumberFormat="1" applyFont="1" applyFill="1" applyBorder="1" applyAlignment="1">
      <x:alignment horizontal="general" vertical="center" textRotation="72"/>
    </x:xf>
    <x:xf numFmtId="0" fontId="13" fillId="0" borderId="39" xfId="2" applyNumberFormat="1" applyFont="1" applyFill="1" applyBorder="1" applyAlignment="1">
      <x:alignment horizontal="general" vertical="center" textRotation="97"/>
    </x:xf>
    <x:xf numFmtId="0" fontId="13" fillId="0" borderId="39" xfId="2" applyNumberFormat="1" applyFont="1" applyFill="1" applyBorder="1" applyAlignment="1">
      <x:alignment horizontal="general" vertical="center" textRotation="47"/>
    </x:xf>
    <x:xf numFmtId="0" fontId="13" fillId="0" borderId="22" xfId="2" applyNumberFormat="1" applyFont="1" applyFill="1" applyBorder="1" applyAlignment="1">
      <x:alignment horizontal="general" vertical="center" textRotation="40"/>
    </x:xf>
    <x:xf numFmtId="0" fontId="13" fillId="0" borderId="39" xfId="2" applyNumberFormat="1" applyFont="1" applyFill="1" applyBorder="1" applyAlignment="1">
      <x:alignment horizontal="general" vertical="center" textRotation="46"/>
    </x:xf>
    <x:xf numFmtId="0" fontId="13" fillId="0" borderId="92" xfId="2" applyNumberFormat="1" applyFont="1" applyFill="1" applyBorder="1" applyAlignment="1">
      <x:alignment horizontal="general" vertical="center" textRotation="129"/>
    </x:xf>
  </x:cellXfs>
  <x:cellStyles count="4">
    <x:cellStyle name="표준" xfId="0" builtinId="0"/>
    <x:cellStyle name="쉼표 [0]" xfId="1" builtinId="6"/>
    <x:cellStyle name="표준 2" xfId="2"/>
    <x:cellStyle name="표준 3" xfId="3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2:T20"/>
  <x:sheetViews>
    <x:sheetView view="pageBreakPreview" topLeftCell="A1" zoomScaleNormal="100" zoomScaleSheetLayoutView="100" workbookViewId="0">
      <x:selection activeCell="A2" activeCellId="0" sqref="A2:N2"/>
    </x:sheetView>
  </x:sheetViews>
  <x:sheetFormatPr defaultColWidth="8.88671875" defaultRowHeight="18" customHeight="1"/>
  <x:cols>
    <x:col min="1" max="1" width="4.77734375" style="12" customWidth="1"/>
    <x:col min="2" max="2" width="4.6640625" style="12" customWidth="1"/>
    <x:col min="3" max="3" width="18.77734375" style="12" customWidth="1"/>
    <x:col min="4" max="5" width="12.77734375" style="12" customWidth="1"/>
    <x:col min="6" max="6" width="11.77734375" style="12" customWidth="1"/>
    <x:col min="7" max="7" width="9.33203125" style="12" bestFit="1" customWidth="1"/>
    <x:col min="8" max="9" width="4.77734375" style="12" customWidth="1"/>
    <x:col min="10" max="10" width="14.6640625" style="12" customWidth="1"/>
    <x:col min="11" max="12" width="12.77734375" style="12" customWidth="1"/>
    <x:col min="13" max="13" width="11.77734375" style="12" customWidth="1"/>
    <x:col min="14" max="14" width="18.109375" style="12" customWidth="1"/>
    <x:col min="15" max="16384" width="8.88671875" style="9"/>
  </x:cols>
  <x:sheetData>
    <x:row r="2" spans="1:14" s="4" customFormat="1" ht="50.100000000000001" customHeight="1">
      <x:c r="A2" s="217" t="s">
        <x:v>5</x:v>
      </x:c>
      <x:c r="B2" s="217"/>
      <x:c r="C2" s="217"/>
      <x:c r="D2" s="217"/>
      <x:c r="E2" s="217"/>
      <x:c r="F2" s="217"/>
      <x:c r="G2" s="217"/>
      <x:c r="H2" s="217"/>
      <x:c r="I2" s="217"/>
      <x:c r="J2" s="217"/>
      <x:c r="K2" s="217"/>
      <x:c r="L2" s="217"/>
      <x:c r="M2" s="217"/>
      <x:c r="N2" s="217"/>
    </x:row>
    <x:row r="3" spans="1:14" customHeight="1">
      <x:c r="A3" s="5"/>
      <x:c r="B3" s="6"/>
      <x:c r="C3" s="7"/>
      <x:c r="D3" s="7"/>
      <x:c r="E3" s="7"/>
      <x:c r="F3" s="8"/>
      <x:c r="G3" s="7"/>
      <x:c r="H3" s="7"/>
      <x:c r="I3" s="7"/>
      <x:c r="J3" s="7"/>
      <x:c r="K3" s="7"/>
      <x:c r="L3" s="7"/>
      <x:c r="M3" s="218"/>
      <x:c r="N3" s="219"/>
    </x:row>
    <x:row r="4" spans="1:14" ht="24" customHeight="1">
      <x:c r="A4" s="28"/>
      <x:c r="B4" s="28"/>
      <x:c r="C4" s="28"/>
      <x:c r="D4" s="28"/>
      <x:c r="E4" s="28"/>
      <x:c r="F4" s="28"/>
      <x:c r="G4" s="28"/>
      <x:c r="H4" s="102"/>
      <x:c r="I4" s="9"/>
      <x:c r="J4" s="9"/>
      <x:c r="K4" s="9"/>
      <x:c r="L4" s="9"/>
      <x:c r="M4" s="9"/>
      <x:c r="N4" s="9"/>
    </x:row>
    <x:row r="5" spans="1:14" ht="24" customHeight="1">
      <x:c r="A5" s="28"/>
      <x:c r="B5" s="28"/>
      <x:c r="C5" s="28"/>
      <x:c r="D5" s="28"/>
      <x:c r="E5" s="28"/>
      <x:c r="F5" s="28"/>
      <x:c r="G5" s="28"/>
      <x:c r="H5" s="102"/>
      <x:c r="I5" s="9"/>
      <x:c r="J5" s="9"/>
      <x:c r="K5" s="9"/>
      <x:c r="L5" s="9"/>
      <x:c r="M5" s="9"/>
      <x:c r="N5" s="9"/>
    </x:row>
    <x:row r="6" spans="1:14" ht="24" customHeight="1">
      <x:c r="A6" s="28"/>
      <x:c r="B6" s="28"/>
      <x:c r="C6" s="28"/>
      <x:c r="D6" s="28"/>
      <x:c r="E6" s="28"/>
      <x:c r="F6" s="28"/>
      <x:c r="G6" s="28"/>
      <x:c r="H6" s="102"/>
      <x:c r="I6" s="9"/>
      <x:c r="J6" s="9"/>
      <x:c r="K6" s="9"/>
      <x:c r="L6" s="9"/>
      <x:c r="M6" s="9"/>
      <x:c r="N6" s="9"/>
    </x:row>
    <x:row r="7" spans="1:14" ht="222.75" customHeight="1">
      <x:c r="A7" s="28"/>
      <x:c r="B7" s="28"/>
      <x:c r="C7" s="28"/>
      <x:c r="D7" s="28"/>
      <x:c r="E7" s="28"/>
      <x:c r="F7" s="28"/>
      <x:c r="G7" s="28"/>
      <x:c r="H7" s="102"/>
      <x:c r="I7" s="9"/>
      <x:c r="J7" s="9"/>
      <x:c r="K7" s="9"/>
      <x:c r="L7" s="9"/>
      <x:c r="M7" s="9"/>
      <x:c r="N7" s="9"/>
    </x:row>
    <x:row r="8" spans="1:14" ht="80.25" customHeight="1">
      <x:c r="A8" s="28"/>
      <x:c r="B8" s="28"/>
      <x:c r="C8" s="28"/>
      <x:c r="D8" s="28"/>
      <x:c r="E8" s="28"/>
      <x:c r="F8" s="216" t="s">
        <x:v>124</x:v>
      </x:c>
      <x:c r="G8" s="216"/>
      <x:c r="H8" s="216"/>
      <x:c r="I8" s="216"/>
      <x:c r="J8" s="216"/>
      <x:c r="K8" s="9"/>
      <x:c r="L8" s="9"/>
      <x:c r="M8" s="9"/>
      <x:c r="N8" s="9"/>
    </x:row>
    <x:row r="9" spans="1:14" ht="24" customHeight="1">
      <x:c r="A9" s="28"/>
      <x:c r="B9" s="28"/>
      <x:c r="C9" s="28"/>
      <x:c r="D9" s="28"/>
      <x:c r="E9" s="28"/>
      <x:c r="F9" s="28"/>
      <x:c r="G9" s="28"/>
      <x:c r="H9" s="102"/>
      <x:c r="I9" s="9"/>
      <x:c r="J9" s="9"/>
      <x:c r="K9" s="9"/>
      <x:c r="L9" s="9"/>
      <x:c r="M9" s="9"/>
      <x:c r="N9" s="9"/>
    </x:row>
    <x:row r="10" spans="1:14" customHeight="1">
      <x:c r="A10" s="28"/>
      <x:c r="B10" s="28"/>
      <x:c r="C10" s="28"/>
      <x:c r="D10" s="28"/>
      <x:c r="E10" s="28"/>
      <x:c r="F10" s="28"/>
      <x:c r="G10" s="28"/>
      <x:c r="H10" s="102"/>
      <x:c r="I10" s="9"/>
      <x:c r="J10" s="9"/>
      <x:c r="K10" s="9"/>
      <x:c r="L10" s="9"/>
      <x:c r="M10" s="9"/>
      <x:c r="N10" s="9"/>
    </x:row>
    <x:row r="11" spans="1:20" s="12" customFormat="1" customHeight="1">
      <x:c r="A11" s="28"/>
      <x:c r="B11" s="28"/>
      <x:c r="C11" s="28"/>
      <x:c r="D11" s="28"/>
      <x:c r="E11" s="28"/>
      <x:c r="F11" s="28"/>
      <x:c r="G11" s="28"/>
      <x:c r="H11" s="103"/>
      <x:c r="O11" s="9"/>
      <x:c r="P11" s="9"/>
      <x:c r="Q11" s="9"/>
      <x:c r="R11" s="9"/>
      <x:c r="S11" s="9"/>
      <x:c r="T11" s="9"/>
    </x:row>
    <x:row r="12" spans="1:20" s="12" customFormat="1" customHeight="1">
      <x:c r="A12" s="28"/>
      <x:c r="B12" s="28"/>
      <x:c r="C12" s="28"/>
      <x:c r="D12" s="28"/>
      <x:c r="E12" s="28"/>
      <x:c r="F12" s="28"/>
      <x:c r="G12" s="28"/>
      <x:c r="H12" s="103"/>
      <x:c r="O12" s="9"/>
      <x:c r="P12" s="9"/>
      <x:c r="Q12" s="9"/>
      <x:c r="R12" s="9"/>
      <x:c r="S12" s="9"/>
      <x:c r="T12" s="9"/>
    </x:row>
    <x:row r="13" spans="1:20" s="12" customFormat="1" customHeight="1">
      <x:c r="A13" s="11"/>
      <x:c r="B13" s="11"/>
      <x:c r="C13" s="11"/>
      <x:c r="D13" s="11"/>
      <x:c r="E13" s="11"/>
      <x:c r="F13" s="11"/>
      <x:c r="G13" s="11"/>
      <x:c r="H13" s="103"/>
      <x:c r="O13" s="9"/>
      <x:c r="P13" s="9"/>
      <x:c r="Q13" s="9"/>
      <x:c r="R13" s="9"/>
      <x:c r="S13" s="9"/>
      <x:c r="T13" s="9"/>
    </x:row>
    <x:row r="14" spans="1:20" s="12" customFormat="1" customHeight="1">
      <x:c r="A14" s="9"/>
      <x:c r="B14" s="9"/>
      <x:c r="C14" s="9"/>
      <x:c r="D14" s="9"/>
      <x:c r="E14" s="9"/>
      <x:c r="F14" s="9"/>
      <x:c r="G14" s="9"/>
      <x:c r="O14" s="9"/>
      <x:c r="P14" s="9"/>
      <x:c r="Q14" s="9"/>
      <x:c r="R14" s="9"/>
      <x:c r="S14" s="9"/>
      <x:c r="T14" s="9"/>
    </x:row>
    <x:row r="15" spans="1:20" s="12" customFormat="1" ht="22.5" customHeight="1">
      <x:c r="A15" s="9"/>
      <x:c r="B15" s="9"/>
      <x:c r="C15" s="9"/>
      <x:c r="D15" s="9"/>
      <x:c r="E15" s="9"/>
      <x:c r="F15" s="9"/>
      <x:c r="G15" s="9"/>
      <x:c r="O15" s="9"/>
      <x:c r="P15" s="9"/>
      <x:c r="Q15" s="9"/>
      <x:c r="R15" s="9"/>
      <x:c r="S15" s="9"/>
      <x:c r="T15" s="9"/>
    </x:row>
    <x:row r="16" spans="1:20" s="12" customFormat="1" ht="23.25" customHeight="1">
      <x:c r="A16" s="9"/>
      <x:c r="B16" s="9"/>
      <x:c r="C16" s="9"/>
      <x:c r="D16" s="9"/>
      <x:c r="E16" s="9"/>
      <x:c r="F16" s="9"/>
      <x:c r="G16" s="9"/>
      <x:c r="O16" s="9"/>
      <x:c r="P16" s="9"/>
      <x:c r="Q16" s="9"/>
      <x:c r="R16" s="9"/>
      <x:c r="S16" s="9"/>
      <x:c r="T16" s="9"/>
    </x:row>
    <x:row r="17" spans="1:20" s="12" customFormat="1" customHeight="1">
      <x:c r="A17" s="9"/>
      <x:c r="B17" s="9"/>
      <x:c r="C17" s="9"/>
      <x:c r="D17" s="9"/>
      <x:c r="E17" s="9"/>
      <x:c r="F17" s="9"/>
      <x:c r="G17" s="9"/>
      <x:c r="O17" s="9"/>
      <x:c r="P17" s="9"/>
      <x:c r="Q17" s="9"/>
      <x:c r="R17" s="9"/>
      <x:c r="S17" s="9"/>
      <x:c r="T17" s="9"/>
    </x:row>
    <x:row r="18" spans="1:20" s="12" customFormat="1" customHeight="1">
      <x:c r="A18" s="9"/>
      <x:c r="B18" s="9"/>
      <x:c r="C18" s="9"/>
      <x:c r="D18" s="9"/>
      <x:c r="E18" s="9"/>
      <x:c r="F18" s="9"/>
      <x:c r="G18" s="9"/>
      <x:c r="O18" s="9"/>
      <x:c r="P18" s="9"/>
      <x:c r="Q18" s="9"/>
      <x:c r="R18" s="9"/>
      <x:c r="S18" s="9"/>
      <x:c r="T18" s="9"/>
    </x:row>
    <x:row r="19" spans="1:20" s="12" customFormat="1" customHeight="1">
      <x:c r="A19" s="9"/>
      <x:c r="B19" s="9"/>
      <x:c r="C19" s="9"/>
      <x:c r="D19" s="9"/>
      <x:c r="E19" s="9"/>
      <x:c r="F19" s="9"/>
      <x:c r="G19" s="9"/>
      <x:c r="O19" s="9"/>
      <x:c r="P19" s="9"/>
      <x:c r="Q19" s="9"/>
      <x:c r="R19" s="9"/>
      <x:c r="S19" s="9"/>
      <x:c r="T19" s="9"/>
    </x:row>
    <x:row r="20" spans="1:20" s="12" customFormat="1" customHeight="1">
      <x:c r="A20" s="9"/>
      <x:c r="B20" s="9"/>
      <x:c r="C20" s="9"/>
      <x:c r="D20" s="9"/>
      <x:c r="E20" s="9"/>
      <x:c r="F20" s="9"/>
      <x:c r="G20" s="9"/>
      <x:c r="O20" s="9"/>
      <x:c r="P20" s="9"/>
      <x:c r="Q20" s="9"/>
      <x:c r="R20" s="9"/>
      <x:c r="S20" s="9"/>
      <x:c r="T20" s="9"/>
    </x:row>
  </x:sheetData>
  <x:mergeCells count="3">
    <x:mergeCell ref="F8:J8"/>
    <x:mergeCell ref="A2:N2"/>
    <x:mergeCell ref="M3:N3"/>
  </x:mergeCells>
  <x:printOptions horizontalCentered="1" verticalCentered="1" headings="0" gridLines="0" gridLinesSet="1"/>
  <x:pageMargins left="0.7086111307144165" right="0.7086111307144165" top="1.1808333396911621" bottom="0.78694444894790649" header="0" footer="0"/>
  <x:pageSetup paperSize="9" scale="70" firstPageNumber="1" fitToWidth="1" fitToHeight="0" orientation="landscape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>
    <x:pageSetUpPr autoPageBreaks="1" fitToPage="1"/>
  </x:sheetPr>
  <x:dimension ref="A1:T74"/>
  <x:sheetViews>
    <x:sheetView view="pageBreakPreview" topLeftCell="A1" zoomScaleNormal="100" zoomScaleSheetLayoutView="100" workbookViewId="0">
      <x:selection activeCell="A1" activeCellId="0" sqref="A1:N1"/>
    </x:sheetView>
  </x:sheetViews>
  <x:sheetFormatPr defaultColWidth="8.88671875" defaultRowHeight="18" customHeight="1"/>
  <x:cols>
    <x:col min="1" max="1" width="4.77734375" style="12" customWidth="1"/>
    <x:col min="2" max="2" width="4.6640625" style="12" customWidth="1"/>
    <x:col min="3" max="3" width="18.77734375" style="12" customWidth="1"/>
    <x:col min="4" max="5" width="12.77734375" style="12" customWidth="1"/>
    <x:col min="6" max="6" width="11.77734375" style="12" customWidth="1"/>
    <x:col min="7" max="7" width="9.33203125" style="12" bestFit="1" customWidth="1"/>
    <x:col min="8" max="9" width="4.77734375" style="12" customWidth="1"/>
    <x:col min="10" max="10" width="18.77734375" style="12" customWidth="1"/>
    <x:col min="11" max="12" width="12.77734375" style="12" customWidth="1"/>
    <x:col min="13" max="13" width="11.77734375" style="12" customWidth="1"/>
    <x:col min="14" max="14" width="9.33203125" style="12" bestFit="1" customWidth="1"/>
    <x:col min="15" max="16384" width="8.88671875" style="9"/>
  </x:cols>
  <x:sheetData>
    <x:row r="1" spans="1:14" s="4" customFormat="1" ht="50.100000000000001" customHeight="1">
      <x:c r="A1" s="181" t="s">
        <x:v>164</x:v>
      </x:c>
      <x:c r="B1" s="181"/>
      <x:c r="C1" s="181"/>
      <x:c r="D1" s="181"/>
      <x:c r="E1" s="181"/>
      <x:c r="F1" s="181"/>
      <x:c r="G1" s="181"/>
      <x:c r="H1" s="181"/>
      <x:c r="I1" s="181"/>
      <x:c r="J1" s="181"/>
      <x:c r="K1" s="181"/>
      <x:c r="L1" s="181"/>
      <x:c r="M1" s="181"/>
      <x:c r="N1" s="181"/>
    </x:row>
    <x:row r="2" spans="1:14" customHeight="1">
      <x:c r="A2" s="5"/>
      <x:c r="B2" s="6"/>
      <x:c r="C2" s="7"/>
      <x:c r="D2" s="7"/>
      <x:c r="E2" s="7"/>
      <x:c r="F2" s="8"/>
      <x:c r="G2" s="7"/>
      <x:c r="H2" s="7"/>
      <x:c r="I2" s="7"/>
      <x:c r="J2" s="7"/>
      <x:c r="K2" s="7"/>
      <x:c r="L2" s="7"/>
      <x:c r="M2" s="182" t="s">
        <x:v>80</x:v>
      </x:c>
      <x:c r="N2" s="183"/>
    </x:row>
    <x:row r="3" spans="1:14" s="12" customFormat="1" ht="24.949999999999999" customHeight="1">
      <x:c r="A3" s="184" t="s">
        <x:v>160</x:v>
      </x:c>
      <x:c r="B3" s="185"/>
      <x:c r="C3" s="185"/>
      <x:c r="D3" s="185"/>
      <x:c r="E3" s="185"/>
      <x:c r="F3" s="185"/>
      <x:c r="G3" s="186"/>
      <x:c r="H3" s="187" t="s">
        <x:v>157</x:v>
      </x:c>
      <x:c r="I3" s="188"/>
      <x:c r="J3" s="188"/>
      <x:c r="K3" s="188"/>
      <x:c r="L3" s="188"/>
      <x:c r="M3" s="188"/>
      <x:c r="N3" s="189"/>
    </x:row>
    <x:row r="4" spans="1:14" s="12" customFormat="1" ht="24.949999999999999" customHeight="1">
      <x:c r="A4" s="190" t="s">
        <x:v>143</x:v>
      </x:c>
      <x:c r="B4" s="179" t="s">
        <x:v>148</x:v>
      </x:c>
      <x:c r="C4" s="179" t="s">
        <x:v>119</x:v>
      </x:c>
      <x:c r="D4" s="193" t="s">
        <x:v>113</x:v>
      </x:c>
      <x:c r="E4" s="193" t="s">
        <x:v>161</x:v>
      </x:c>
      <x:c r="F4" s="179" t="s">
        <x:v>20</x:v>
      </x:c>
      <x:c r="G4" s="180"/>
      <x:c r="H4" s="190" t="s">
        <x:v>143</x:v>
      </x:c>
      <x:c r="I4" s="179" t="s">
        <x:v>148</x:v>
      </x:c>
      <x:c r="J4" s="179" t="s">
        <x:v>119</x:v>
      </x:c>
      <x:c r="K4" s="193" t="s">
        <x:v>113</x:v>
      </x:c>
      <x:c r="L4" s="193" t="s">
        <x:v>161</x:v>
      </x:c>
      <x:c r="M4" s="179" t="s">
        <x:v>20</x:v>
      </x:c>
      <x:c r="N4" s="180"/>
    </x:row>
    <x:row r="5" spans="1:14" s="12" customFormat="1" ht="24.949999999999999" customHeight="1">
      <x:c r="A5" s="191"/>
      <x:c r="B5" s="192"/>
      <x:c r="C5" s="192"/>
      <x:c r="D5" s="194"/>
      <x:c r="E5" s="194"/>
      <x:c r="F5" s="30" t="s">
        <x:v>153</x:v>
      </x:c>
      <x:c r="G5" s="31" t="s">
        <x:v>101</x:v>
      </x:c>
      <x:c r="H5" s="191"/>
      <x:c r="I5" s="192"/>
      <x:c r="J5" s="192"/>
      <x:c r="K5" s="194"/>
      <x:c r="L5" s="194"/>
      <x:c r="M5" s="59" t="s">
        <x:v>153</x:v>
      </x:c>
      <x:c r="N5" s="31" t="s">
        <x:v>101</x:v>
      </x:c>
    </x:row>
    <x:row r="6" spans="1:14" s="12" customFormat="1" ht="24" customHeight="1">
      <x:c r="A6" s="197" t="s">
        <x:v>134</x:v>
      </x:c>
      <x:c r="B6" s="198"/>
      <x:c r="C6" s="198"/>
      <x:c r="D6" s="14">
        <x:f>D7+D10+D14+D18+D21+D25</x:f>
        <x:v>1294934734</x:v>
      </x:c>
      <x:c r="E6" s="14">
        <x:f>E7+E10+E14+E18+E21+E25</x:f>
        <x:v>1328212435</x:v>
      </x:c>
      <x:c r="F6" s="23">
        <x:f>E6-D6</x:f>
        <x:v>33277701</x:v>
      </x:c>
      <x:c r="G6" s="98">
        <x:f>F6/D6*100</x:f>
        <x:v>2.5698361567000796</x:v>
      </x:c>
      <x:c r="H6" s="197" t="s">
        <x:v>134</x:v>
      </x:c>
      <x:c r="I6" s="198"/>
      <x:c r="J6" s="198"/>
      <x:c r="K6" s="14">
        <x:f>K7+K24+K29+K53+K56</x:f>
        <x:v>1294934734</x:v>
      </x:c>
      <x:c r="L6" s="14">
        <x:f>L7+L24+L29+L53+L56+L59</x:f>
        <x:v>1328212435</x:v>
      </x:c>
      <x:c r="M6" s="14">
        <x:f>L6-K6</x:f>
        <x:v>33277701</x:v>
      </x:c>
      <x:c r="N6" s="99">
        <x:f>M6/K6*100</x:f>
        <x:v>2.5698361567000796</x:v>
      </x:c>
    </x:row>
    <x:row r="7" spans="1:14" ht="24" customHeight="1">
      <x:c r="A7" s="199" t="s">
        <x:v>109</x:v>
      </x:c>
      <x:c r="B7" s="200"/>
      <x:c r="C7" s="196"/>
      <x:c r="D7" s="16">
        <x:f>D8</x:f>
        <x:v>0</x:v>
      </x:c>
      <x:c r="E7" s="16">
        <x:f>E8</x:f>
        <x:v>0</x:v>
      </x:c>
      <x:c r="F7" s="93">
        <x:f t="shared" ref="F7:F29" si="0">E7-D7</x:f>
        <x:v>0</x:v>
      </x:c>
      <x:c r="G7" s="141">
        <x:v>0</x:v>
      </x:c>
      <x:c r="H7" s="199" t="s">
        <x:v>115</x:v>
      </x:c>
      <x:c r="I7" s="200"/>
      <x:c r="J7" s="196"/>
      <x:c r="K7" s="15">
        <x:f>K8+K15+K17</x:f>
        <x:v>978371991</x:v>
      </x:c>
      <x:c r="L7" s="15">
        <x:f>L8+L15+L17</x:f>
        <x:v>973628972</x:v>
      </x:c>
      <x:c r="M7" s="95">
        <x:f t="shared" ref="M7:M59" si="1">L7-K7</x:f>
        <x:v>-4743019</x:v>
      </x:c>
      <x:c r="N7" s="100">
        <x:f t="shared" ref="N7:N58" si="2">M7/K7*100</x:f>
        <x:v>-0.4847868748932736</x:v>
      </x:c>
    </x:row>
    <x:row r="8" spans="1:14" ht="24" customHeight="1">
      <x:c r="A8" s="44"/>
      <x:c r="B8" s="195" t="s">
        <x:v>109</x:v>
      </x:c>
      <x:c r="C8" s="196"/>
      <x:c r="D8" s="16">
        <x:f>SUM(D9:D9)</x:f>
        <x:v>0</x:v>
      </x:c>
      <x:c r="E8" s="16">
        <x:f>SUM(E9:E9)</x:f>
        <x:v>0</x:v>
      </x:c>
      <x:c r="F8" s="93">
        <x:f t="shared" si="0"/>
        <x:v>0</x:v>
      </x:c>
      <x:c r="G8" s="141">
        <x:v>0</x:v>
      </x:c>
      <x:c r="H8" s="39"/>
      <x:c r="I8" s="195" t="s">
        <x:v>129</x:v>
      </x:c>
      <x:c r="J8" s="196"/>
      <x:c r="K8" s="15">
        <x:f>SUM(K9:K14)</x:f>
        <x:v>932057531</x:v>
      </x:c>
      <x:c r="L8" s="15">
        <x:f>SUM(L9:L14)</x:f>
        <x:v>930743240</x:v>
      </x:c>
      <x:c r="M8" s="95">
        <x:f t="shared" si="1"/>
        <x:v>-1314291</x:v>
      </x:c>
      <x:c r="N8" s="100">
        <x:f t="shared" si="2"/>
        <x:v>-0.14100964331996799</x:v>
      </x:c>
    </x:row>
    <x:row r="9" spans="1:18" ht="24" customHeight="1">
      <x:c r="A9" s="34"/>
      <x:c r="B9" s="35"/>
      <x:c r="C9" s="32" t="s">
        <x:v>109</x:v>
      </x:c>
      <x:c r="D9" s="16">
        <x:f>세입결산서!H4</x:f>
        <x:v>0</x:v>
      </x:c>
      <x:c r="E9" s="16">
        <x:f>세입결산서!H5</x:f>
        <x:v>0</x:v>
      </x:c>
      <x:c r="F9" s="93">
        <x:f t="shared" si="0"/>
        <x:v>0</x:v>
      </x:c>
      <x:c r="G9" s="141">
        <x:v>0</x:v>
      </x:c>
      <x:c r="H9" s="40"/>
      <x:c r="I9" s="35"/>
      <x:c r="J9" s="32" t="s">
        <x:v>123</x:v>
      </x:c>
      <x:c r="K9" s="15">
        <x:f>세출결산서!H4</x:f>
        <x:v>587111900</x:v>
      </x:c>
      <x:c r="L9" s="15">
        <x:f>세출결산서!H5</x:f>
        <x:v>587111900</x:v>
      </x:c>
      <x:c r="M9" s="95">
        <x:f t="shared" si="1"/>
        <x:v>0</x:v>
      </x:c>
      <x:c r="N9" s="100">
        <x:f t="shared" si="2"/>
        <x:v>0</x:v>
      </x:c>
      <x:c r="R9" s="10"/>
    </x:row>
    <x:row r="10" spans="1:14" ht="24" customHeight="1">
      <x:c r="A10" s="199" t="s">
        <x:v>59</x:v>
      </x:c>
      <x:c r="B10" s="200"/>
      <x:c r="C10" s="196"/>
      <x:c r="D10" s="16">
        <x:f>D11</x:f>
        <x:v>1051522051</x:v>
      </x:c>
      <x:c r="E10" s="16">
        <x:f>E11</x:f>
        <x:v>1049007760</x:v>
      </x:c>
      <x:c r="F10" s="93">
        <x:f>E10-D10</x:f>
        <x:v>-2514291</x:v>
      </x:c>
      <x:c r="G10" s="141">
        <x:f t="shared" ref="G10:G28" si="3">F10/D10*100</x:f>
        <x:v>-0.23910967892769372</x:v>
      </x:c>
      <x:c r="H10" s="40"/>
      <x:c r="I10" s="36"/>
      <x:c r="J10" s="32" t="s">
        <x:v>156</x:v>
      </x:c>
      <x:c r="K10" s="15">
        <x:f>세출결산서!H7</x:f>
        <x:v>195026250</x:v>
      </x:c>
      <x:c r="L10" s="15">
        <x:f>세출결산서!H8</x:f>
        <x:v>194905270</x:v>
      </x:c>
      <x:c r="M10" s="95">
        <x:f t="shared" si="1"/>
        <x:v>-120980</x:v>
      </x:c>
      <x:c r="N10" s="100">
        <x:f t="shared" si="2"/>
        <x:v>-0.062032675088609865</x:v>
      </x:c>
    </x:row>
    <x:row r="11" spans="1:14" ht="24" customHeight="1">
      <x:c r="A11" s="201"/>
      <x:c r="B11" s="195" t="s">
        <x:v>59</x:v>
      </x:c>
      <x:c r="C11" s="196"/>
      <x:c r="D11" s="16">
        <x:f>SUM(D12:D13)</x:f>
        <x:v>1051522051</x:v>
      </x:c>
      <x:c r="E11" s="16">
        <x:f>SUM(E12:E13)</x:f>
        <x:v>1049007760</x:v>
      </x:c>
      <x:c r="F11" s="93">
        <x:f t="shared" si="0"/>
        <x:v>-2514291</x:v>
      </x:c>
      <x:c r="G11" s="141">
        <x:f t="shared" si="3"/>
        <x:v>-0.23910967892769372</x:v>
      </x:c>
      <x:c r="H11" s="40"/>
      <x:c r="I11" s="36"/>
      <x:c r="J11" s="32" t="s">
        <x:v>63</x:v>
      </x:c>
      <x:c r="K11" s="15">
        <x:f>세출결산서!H10</x:f>
        <x:v>240000</x:v>
      </x:c>
      <x:c r="L11" s="15">
        <x:f>세출결산서!H11</x:f>
        <x:v>0</x:v>
      </x:c>
      <x:c r="M11" s="95">
        <x:f t="shared" si="1"/>
        <x:v>-240000</x:v>
      </x:c>
      <x:c r="N11" s="100">
        <x:v>0</x:v>
      </x:c>
    </x:row>
    <x:row r="12" spans="1:14" ht="24" customHeight="1">
      <x:c r="A12" s="202"/>
      <x:c r="B12" s="204"/>
      <x:c r="C12" s="32" t="s">
        <x:v>46</x:v>
      </x:c>
      <x:c r="D12" s="16">
        <x:f>세입결산서!H13</x:f>
        <x:v>68819856</x:v>
      </x:c>
      <x:c r="E12" s="16">
        <x:f>세입결산서!H14</x:f>
        <x:v>67917444</x:v>
      </x:c>
      <x:c r="F12" s="93">
        <x:f t="shared" si="0"/>
        <x:v>-902412</x:v>
      </x:c>
      <x:c r="G12" s="141">
        <x:f t="shared" si="3"/>
        <x:v>-1.3112669111077477</x:v>
      </x:c>
      <x:c r="H12" s="40"/>
      <x:c r="I12" s="36"/>
      <x:c r="J12" s="32" t="s">
        <x:v>26</x:v>
      </x:c>
      <x:c r="K12" s="15">
        <x:f>세출결산서!H13</x:f>
        <x:v>65978179</x:v>
      </x:c>
      <x:c r="L12" s="15">
        <x:f>세출결산서!H14</x:f>
        <x:v>65677210</x:v>
      </x:c>
      <x:c r="M12" s="95">
        <x:f t="shared" si="1"/>
        <x:v>-300969</x:v>
      </x:c>
      <x:c r="N12" s="100">
        <x:f t="shared" si="2"/>
        <x:v>-0.45616445400834721</x:v>
      </x:c>
    </x:row>
    <x:row r="13" spans="1:16" ht="24" customHeight="1">
      <x:c r="A13" s="203"/>
      <x:c r="B13" s="205"/>
      <x:c r="C13" s="32" t="s">
        <x:v>92</x:v>
      </x:c>
      <x:c r="D13" s="16">
        <x:f>세입결산서!H16</x:f>
        <x:v>982702195</x:v>
      </x:c>
      <x:c r="E13" s="16">
        <x:f>세입결산서!H17</x:f>
        <x:v>981090316</x:v>
      </x:c>
      <x:c r="F13" s="93">
        <x:f t="shared" si="0"/>
        <x:v>-1611879</x:v>
      </x:c>
      <x:c r="G13" s="141">
        <x:f t="shared" si="3"/>
        <x:v>-0.16402517550090542</x:v>
      </x:c>
      <x:c r="H13" s="40"/>
      <x:c r="I13" s="36"/>
      <x:c r="J13" s="32" t="s">
        <x:v>52</x:v>
      </x:c>
      <x:c r="K13" s="15">
        <x:f>세출결산서!H16</x:f>
        <x:v>79449202</x:v>
      </x:c>
      <x:c r="L13" s="15">
        <x:f>세출결산서!H17</x:f>
        <x:v>78981080</x:v>
      </x:c>
      <x:c r="M13" s="95">
        <x:f t="shared" si="1"/>
        <x:v>-468122</x:v>
      </x:c>
      <x:c r="N13" s="100">
        <x:f t="shared" si="2"/>
        <x:v>-0.58920919054668419</x:v>
      </x:c>
      <x:c r="P13" s="10"/>
    </x:row>
    <x:row r="14" spans="1:20" ht="24" customHeight="1">
      <x:c r="A14" s="199" t="s">
        <x:v>97</x:v>
      </x:c>
      <x:c r="B14" s="200"/>
      <x:c r="C14" s="196"/>
      <x:c r="D14" s="16">
        <x:f>D15</x:f>
        <x:v>138761925</x:v>
      </x:c>
      <x:c r="E14" s="16">
        <x:f>E15</x:f>
        <x:v>172718728</x:v>
      </x:c>
      <x:c r="F14" s="93">
        <x:f t="shared" si="0"/>
        <x:v>33956803</x:v>
      </x:c>
      <x:c r="G14" s="141">
        <x:f t="shared" si="3"/>
        <x:v>24.471268325226823</x:v>
      </x:c>
      <x:c r="H14" s="40"/>
      <x:c r="I14" s="41"/>
      <x:c r="J14" s="35" t="s">
        <x:v>51</x:v>
      </x:c>
      <x:c r="K14" s="15">
        <x:f>세출결산서!H19</x:f>
        <x:v>4252000</x:v>
      </x:c>
      <x:c r="L14" s="15">
        <x:f>세출결산서!H20</x:f>
        <x:v>4067780</x:v>
      </x:c>
      <x:c r="M14" s="95">
        <x:f t="shared" si="1"/>
        <x:v>-184220</x:v>
      </x:c>
      <x:c r="N14" s="100">
        <x:f t="shared" si="2"/>
        <x:v>-4.3325493885230477</x:v>
      </x:c>
      <x:c r="P14" s="10"/>
      <x:c r="T14" s="10"/>
    </x:row>
    <x:row r="15" spans="1:14" ht="24" customHeight="1">
      <x:c r="A15" s="201"/>
      <x:c r="B15" s="195" t="s">
        <x:v>97</x:v>
      </x:c>
      <x:c r="C15" s="196"/>
      <x:c r="D15" s="16">
        <x:f>SUM(D16:D17)</x:f>
        <x:v>138761925</x:v>
      </x:c>
      <x:c r="E15" s="16">
        <x:f>SUM(E16:E17)</x:f>
        <x:v>172718728</x:v>
      </x:c>
      <x:c r="F15" s="93">
        <x:f t="shared" si="0"/>
        <x:v>33956803</x:v>
      </x:c>
      <x:c r="G15" s="141">
        <x:f t="shared" si="3"/>
        <x:v>24.471268325226823</x:v>
      </x:c>
      <x:c r="H15" s="40"/>
      <x:c r="I15" s="195" t="s">
        <x:v>100</x:v>
      </x:c>
      <x:c r="J15" s="196"/>
      <x:c r="K15" s="16">
        <x:f>SUM(K16:K16)</x:f>
        <x:v>1765000</x:v>
      </x:c>
      <x:c r="L15" s="16">
        <x:f>SUM(L16:L16)</x:f>
        <x:v>999400</x:v>
      </x:c>
      <x:c r="M15" s="95">
        <x:f t="shared" si="1"/>
        <x:v>-765600</x:v>
      </x:c>
      <x:c r="N15" s="100">
        <x:f t="shared" si="2"/>
        <x:v>-43.376770538243626</x:v>
      </x:c>
    </x:row>
    <x:row r="16" spans="1:17" ht="24" customHeight="1">
      <x:c r="A16" s="202"/>
      <x:c r="B16" s="204"/>
      <x:c r="C16" s="32" t="s">
        <x:v>89</x:v>
      </x:c>
      <x:c r="D16" s="16">
        <x:f>세입결산서!H25</x:f>
        <x:v>97061925</x:v>
      </x:c>
      <x:c r="E16" s="16">
        <x:f>세입결산서!H26</x:f>
        <x:v>120552495</x:v>
      </x:c>
      <x:c r="F16" s="93">
        <x:f t="shared" si="0"/>
        <x:v>23490570</x:v>
      </x:c>
      <x:c r="G16" s="141">
        <x:f t="shared" si="3"/>
        <x:v>24.201632102392363</x:v>
      </x:c>
      <x:c r="H16" s="40"/>
      <x:c r="I16" s="41"/>
      <x:c r="J16" s="42" t="s">
        <x:v>136</x:v>
      </x:c>
      <x:c r="K16" s="15">
        <x:f>세출결산서!H25</x:f>
        <x:v>1765000</x:v>
      </x:c>
      <x:c r="L16" s="15">
        <x:f>세출결산서!H26</x:f>
        <x:v>999400</x:v>
      </x:c>
      <x:c r="M16" s="95">
        <x:f t="shared" si="1"/>
        <x:v>-765600</x:v>
      </x:c>
      <x:c r="N16" s="100">
        <x:f t="shared" si="2"/>
        <x:v>-43.376770538243626</x:v>
      </x:c>
      <x:c r="P16" s="10"/>
      <x:c r="Q16" s="10"/>
    </x:row>
    <x:row r="17" spans="1:17" ht="24" customHeight="1">
      <x:c r="A17" s="203"/>
      <x:c r="B17" s="205"/>
      <x:c r="C17" s="32" t="s">
        <x:v>88</x:v>
      </x:c>
      <x:c r="D17" s="16">
        <x:f>세입결산서!H28</x:f>
        <x:v>41700000</x:v>
      </x:c>
      <x:c r="E17" s="16">
        <x:f>세입결산서!H29</x:f>
        <x:v>52166233</x:v>
      </x:c>
      <x:c r="F17" s="93">
        <x:f t="shared" si="0"/>
        <x:v>10466233</x:v>
      </x:c>
      <x:c r="G17" s="141">
        <x:f t="shared" si="3"/>
        <x:v>25.09888009592326</x:v>
      </x:c>
      <x:c r="H17" s="40"/>
      <x:c r="I17" s="195" t="s">
        <x:v>120</x:v>
      </x:c>
      <x:c r="J17" s="196"/>
      <x:c r="K17" s="17">
        <x:f>SUM(K18:K23)</x:f>
        <x:v>44549460</x:v>
      </x:c>
      <x:c r="L17" s="17">
        <x:f>SUM(L18:L23)</x:f>
        <x:v>41886332</x:v>
      </x:c>
      <x:c r="M17" s="95">
        <x:f t="shared" si="1"/>
        <x:v>-2663128</x:v>
      </x:c>
      <x:c r="N17" s="100">
        <x:f t="shared" si="2"/>
        <x:v>-5.9779130880598776</x:v>
      </x:c>
      <x:c r="Q17" s="10"/>
    </x:row>
    <x:row r="18" spans="1:16" ht="24" customHeight="1">
      <x:c r="A18" s="199" t="s">
        <x:v>151</x:v>
      </x:c>
      <x:c r="B18" s="200"/>
      <x:c r="C18" s="196"/>
      <x:c r="D18" s="16">
        <x:f>D19</x:f>
        <x:v>0</x:v>
      </x:c>
      <x:c r="E18" s="16">
        <x:f>E19</x:f>
        <x:v>0</x:v>
      </x:c>
      <x:c r="F18" s="93">
        <x:f t="shared" si="0"/>
        <x:v>0</x:v>
      </x:c>
      <x:c r="G18" s="141" t="e">
        <x:f t="shared" si="3"/>
        <x:v>#DIV/0!</x:v>
      </x:c>
      <x:c r="H18" s="40"/>
      <x:c r="I18" s="35"/>
      <x:c r="J18" s="32" t="s">
        <x:v>117</x:v>
      </x:c>
      <x:c r="K18" s="17">
        <x:f>세출결산서!H31</x:f>
        <x:v>1768000</x:v>
      </x:c>
      <x:c r="L18" s="17">
        <x:f>세출결산서!H32</x:f>
        <x:v>1543660</x:v>
      </x:c>
      <x:c r="M18" s="95">
        <x:f t="shared" si="1"/>
        <x:v>-224340</x:v>
      </x:c>
      <x:c r="N18" s="100">
        <x:f t="shared" si="2"/>
        <x:v>-12.68891402714932</x:v>
      </x:c>
      <x:c r="P18" s="10"/>
    </x:row>
    <x:row r="19" spans="1:16" ht="24" customHeight="1">
      <x:c r="A19" s="201"/>
      <x:c r="B19" s="195" t="s">
        <x:v>151</x:v>
      </x:c>
      <x:c r="C19" s="196"/>
      <x:c r="D19" s="16">
        <x:f>D20</x:f>
        <x:v>0</x:v>
      </x:c>
      <x:c r="E19" s="16">
        <x:f>E20</x:f>
        <x:v>0</x:v>
      </x:c>
      <x:c r="F19" s="93">
        <x:f t="shared" si="0"/>
        <x:v>0</x:v>
      </x:c>
      <x:c r="G19" s="141" t="e">
        <x:f t="shared" si="3"/>
        <x:v>#DIV/0!</x:v>
      </x:c>
      <x:c r="H19" s="40"/>
      <x:c r="I19" s="36"/>
      <x:c r="J19" s="32" t="s">
        <x:v>23</x:v>
      </x:c>
      <x:c r="K19" s="16">
        <x:f>세출결산서!H34</x:f>
        <x:v>12942360</x:v>
      </x:c>
      <x:c r="L19" s="16">
        <x:f>세출결산서!H35</x:f>
        <x:v>12591812</x:v>
      </x:c>
      <x:c r="M19" s="95">
        <x:f t="shared" si="1"/>
        <x:v>-350548</x:v>
      </x:c>
      <x:c r="N19" s="100">
        <x:f t="shared" si="2"/>
        <x:v>-2.7085322924103488</x:v>
      </x:c>
      <x:c r="P19" s="10"/>
    </x:row>
    <x:row r="20" spans="1:14" ht="24" customHeight="1">
      <x:c r="A20" s="203"/>
      <x:c r="B20" s="32"/>
      <x:c r="C20" s="32" t="s">
        <x:v>108</x:v>
      </x:c>
      <x:c r="D20" s="16">
        <x:f>세입결산서!H44</x:f>
        <x:v>0</x:v>
      </x:c>
      <x:c r="E20" s="16">
        <x:f>세입결산서!H44</x:f>
        <x:v>0</x:v>
      </x:c>
      <x:c r="F20" s="93">
        <x:f t="shared" si="0"/>
        <x:v>0</x:v>
      </x:c>
      <x:c r="G20" s="141" t="e">
        <x:f t="shared" si="3"/>
        <x:v>#DIV/0!</x:v>
      </x:c>
      <x:c r="H20" s="40"/>
      <x:c r="I20" s="36"/>
      <x:c r="J20" s="32" t="s">
        <x:v>60</x:v>
      </x:c>
      <x:c r="K20" s="18">
        <x:f>세출결산서!H37</x:f>
        <x:v>10260000</x:v>
      </x:c>
      <x:c r="L20" s="18">
        <x:f>세출결산서!H38</x:f>
        <x:v>10253730</x:v>
      </x:c>
      <x:c r="M20" s="95">
        <x:f t="shared" si="1"/>
        <x:v>-6270</x:v>
      </x:c>
      <x:c r="N20" s="100">
        <x:f t="shared" si="2"/>
        <x:v>-0.061111111111111109</x:v>
      </x:c>
    </x:row>
    <x:row r="21" spans="1:17" ht="24" customHeight="1">
      <x:c r="A21" s="199" t="s">
        <x:v>138</x:v>
      </x:c>
      <x:c r="B21" s="200"/>
      <x:c r="C21" s="196"/>
      <x:c r="D21" s="16">
        <x:f>D22</x:f>
        <x:v>90200758</x:v>
      </x:c>
      <x:c r="E21" s="16">
        <x:f>E22</x:f>
        <x:v>90200758</x:v>
      </x:c>
      <x:c r="F21" s="93">
        <x:f t="shared" si="0"/>
        <x:v>0</x:v>
      </x:c>
      <x:c r="G21" s="141">
        <x:f t="shared" si="3"/>
        <x:v>0</x:v>
      </x:c>
      <x:c r="H21" s="40"/>
      <x:c r="I21" s="36"/>
      <x:c r="J21" s="32" t="s">
        <x:v>48</x:v>
      </x:c>
      <x:c r="K21" s="16">
        <x:f>세출결산서!H40</x:f>
        <x:v>8816100</x:v>
      </x:c>
      <x:c r="L21" s="16">
        <x:f>세출결산서!H41</x:f>
        <x:v>8600690</x:v>
      </x:c>
      <x:c r="M21" s="95">
        <x:f t="shared" si="1"/>
        <x:v>-215410</x:v>
      </x:c>
      <x:c r="N21" s="100">
        <x:f t="shared" si="2"/>
        <x:v>-2.4433706514218305</x:v>
      </x:c>
      <x:c r="Q21" s="10"/>
    </x:row>
    <x:row r="22" spans="1:14" ht="24" customHeight="1">
      <x:c r="A22" s="44"/>
      <x:c r="B22" s="200" t="s">
        <x:v>138</x:v>
      </x:c>
      <x:c r="C22" s="196"/>
      <x:c r="D22" s="16">
        <x:f>SUM(D23:D24)</x:f>
        <x:v>90200758</x:v>
      </x:c>
      <x:c r="E22" s="16">
        <x:f>SUM(E23:E24)</x:f>
        <x:v>90200758</x:v>
      </x:c>
      <x:c r="F22" s="93">
        <x:f t="shared" si="0"/>
        <x:v>0</x:v>
      </x:c>
      <x:c r="G22" s="141">
        <x:f t="shared" si="3"/>
        <x:v>0</x:v>
      </x:c>
      <x:c r="H22" s="34"/>
      <x:c r="I22" s="36"/>
      <x:c r="J22" s="32" t="s">
        <x:v>118</x:v>
      </x:c>
      <x:c r="K22" s="16">
        <x:f>세출결산서!H43</x:f>
        <x:v>5160000</x:v>
      </x:c>
      <x:c r="L22" s="16">
        <x:f>세출결산서!H44</x:f>
        <x:v>4706420</x:v>
      </x:c>
      <x:c r="M22" s="95">
        <x:f t="shared" si="1"/>
        <x:v>-453580</x:v>
      </x:c>
      <x:c r="N22" s="100">
        <x:f t="shared" si="2"/>
        <x:v>-8.7903100775193792</x:v>
      </x:c>
    </x:row>
    <x:row r="23" spans="1:14" ht="24" customHeight="1">
      <x:c r="A23" s="113"/>
      <x:c r="B23" s="114"/>
      <x:c r="C23" s="115" t="s">
        <x:v>81</x:v>
      </x:c>
      <x:c r="D23" s="116">
        <x:f>세입결산서!H49</x:f>
        <x:v>63462715</x:v>
      </x:c>
      <x:c r="E23" s="116">
        <x:f>세입결산서!H50</x:f>
        <x:v>63462715</x:v>
      </x:c>
      <x:c r="F23" s="117">
        <x:f t="shared" si="0"/>
        <x:v>0</x:v>
      </x:c>
      <x:c r="G23" s="149">
        <x:v>100</x:v>
      </x:c>
      <x:c r="H23" s="118"/>
      <x:c r="I23" s="119"/>
      <x:c r="J23" s="120" t="s">
        <x:v>70</x:v>
      </x:c>
      <x:c r="K23" s="121">
        <x:f>세출결산서!H46</x:f>
        <x:v>5603000</x:v>
      </x:c>
      <x:c r="L23" s="121">
        <x:f>세출결산서!H47</x:f>
        <x:v>4190020</x:v>
      </x:c>
      <x:c r="M23" s="122">
        <x:f t="shared" si="1"/>
        <x:v>-1412980</x:v>
      </x:c>
      <x:c r="N23" s="150">
        <x:f t="shared" si="2"/>
        <x:v>-25.218275923612349</x:v>
      </x:c>
    </x:row>
    <x:row r="24" spans="1:14" ht="24" customHeight="1">
      <x:c r="A24" s="123"/>
      <x:c r="B24" s="124"/>
      <x:c r="C24" s="125" t="s">
        <x:v>21</x:v>
      </x:c>
      <x:c r="D24" s="126">
        <x:f>세입결산서!H52</x:f>
        <x:v>26738043</x:v>
      </x:c>
      <x:c r="E24" s="126">
        <x:f>세입결산서!H53</x:f>
        <x:v>26738043</x:v>
      </x:c>
      <x:c r="F24" s="127">
        <x:f t="shared" si="0"/>
        <x:v>0</x:v>
      </x:c>
      <x:c r="G24" s="147">
        <x:v>100</x:v>
      </x:c>
      <x:c r="H24" s="206" t="s">
        <x:v>78</x:v>
      </x:c>
      <x:c r="I24" s="207"/>
      <x:c r="J24" s="208"/>
      <x:c r="K24" s="128">
        <x:f>K25</x:f>
        <x:v>29557000</x:v>
      </x:c>
      <x:c r="L24" s="128">
        <x:f>L25</x:f>
        <x:v>28799646</x:v>
      </x:c>
      <x:c r="M24" s="129">
        <x:f t="shared" si="1"/>
        <x:v>-757354</x:v>
      </x:c>
      <x:c r="N24" s="148">
        <x:f t="shared" si="2"/>
        <x:v>-2.562350712183239</x:v>
      </x:c>
    </x:row>
    <x:row r="25" spans="1:14" ht="24" customHeight="1">
      <x:c r="A25" s="199" t="s">
        <x:v>122</x:v>
      </x:c>
      <x:c r="B25" s="200"/>
      <x:c r="C25" s="196"/>
      <x:c r="D25" s="16">
        <x:f>D26</x:f>
        <x:v>14450000</x:v>
      </x:c>
      <x:c r="E25" s="16">
        <x:f>E26</x:f>
        <x:v>16285189</x:v>
      </x:c>
      <x:c r="F25" s="93">
        <x:f t="shared" si="0"/>
        <x:v>1835189</x:v>
      </x:c>
      <x:c r="G25" s="141">
        <x:f t="shared" si="3"/>
        <x:v>12.700269896193772</x:v>
      </x:c>
      <x:c r="H25" s="44"/>
      <x:c r="I25" s="195" t="s">
        <x:v>130</x:v>
      </x:c>
      <x:c r="J25" s="196"/>
      <x:c r="K25" s="16">
        <x:f>SUM(K26:K28)</x:f>
        <x:v>29557000</x:v>
      </x:c>
      <x:c r="L25" s="16">
        <x:f>SUM(L26:L28)</x:f>
        <x:v>28799646</x:v>
      </x:c>
      <x:c r="M25" s="95">
        <x:f t="shared" si="1"/>
        <x:v>-757354</x:v>
      </x:c>
      <x:c r="N25" s="100">
        <x:f t="shared" si="2"/>
        <x:v>-2.562350712183239</x:v>
      </x:c>
    </x:row>
    <x:row r="26" spans="1:14" ht="24" customHeight="1">
      <x:c r="A26" s="44"/>
      <x:c r="B26" s="195" t="s">
        <x:v>122</x:v>
      </x:c>
      <x:c r="C26" s="196"/>
      <x:c r="D26" s="16">
        <x:f>SUM(D27:D29)</x:f>
        <x:v>14450000</x:v>
      </x:c>
      <x:c r="E26" s="16">
        <x:f>SUM(E27:E29)</x:f>
        <x:v>16285189</x:v>
      </x:c>
      <x:c r="F26" s="93">
        <x:f t="shared" si="0"/>
        <x:v>1835189</x:v>
      </x:c>
      <x:c r="G26" s="141">
        <x:f t="shared" si="3"/>
        <x:v>12.700269896193772</x:v>
      </x:c>
      <x:c r="H26" s="34"/>
      <x:c r="I26" s="96"/>
      <x:c r="J26" s="42" t="s">
        <x:v>130</x:v>
      </x:c>
      <x:c r="K26" s="16">
        <x:f>세출결산서!H55</x:f>
        <x:v>20000000</x:v>
      </x:c>
      <x:c r="L26" s="16">
        <x:f>세출결산서!H56</x:f>
        <x:v>19800500</x:v>
      </x:c>
      <x:c r="M26" s="95">
        <x:f t="shared" si="1"/>
        <x:v>-199500</x:v>
      </x:c>
      <x:c r="N26" s="100">
        <x:f t="shared" si="2"/>
        <x:v>-0.99749999999999994</x:v>
      </x:c>
    </x:row>
    <x:row r="27" spans="1:14" ht="24" customHeight="1">
      <x:c r="A27" s="34"/>
      <x:c r="B27" s="36"/>
      <x:c r="C27" s="143" t="s">
        <x:v>98</x:v>
      </x:c>
      <x:c r="D27" s="18">
        <x:f>세입결산서!H61</x:f>
        <x:v>200000</x:v>
      </x:c>
      <x:c r="E27" s="18">
        <x:f>세입결산서!H62</x:f>
        <x:v>0</x:v>
      </x:c>
      <x:c r="F27" s="93">
        <x:f t="shared" si="0"/>
        <x:v>-200000</x:v>
      </x:c>
      <x:c r="G27" s="141">
        <x:f t="shared" si="3"/>
        <x:v>-100</x:v>
      </x:c>
      <x:c r="H27" s="34"/>
      <x:c r="I27" s="36"/>
      <x:c r="J27" s="42" t="s">
        <x:v>102</x:v>
      </x:c>
      <x:c r="K27" s="21">
        <x:f>세출결산서!H58</x:f>
        <x:v>3100000</x:v>
      </x:c>
      <x:c r="L27" s="21">
        <x:f>세출결산서!H59</x:f>
        <x:v>2644220</x:v>
      </x:c>
      <x:c r="M27" s="95">
        <x:f t="shared" si="1"/>
        <x:v>-455780</x:v>
      </x:c>
      <x:c r="N27" s="100">
        <x:f t="shared" si="2"/>
        <x:v>-14.702580645161289</x:v>
      </x:c>
    </x:row>
    <x:row r="28" spans="1:14" ht="24" customHeight="1">
      <x:c r="A28" s="34"/>
      <x:c r="B28" s="36"/>
      <x:c r="C28" s="33" t="s">
        <x:v>13</x:v>
      </x:c>
      <x:c r="D28" s="17">
        <x:f>세입결산서!H64</x:f>
        <x:v>10000</x:v>
      </x:c>
      <x:c r="E28" s="17">
        <x:f>세입결산서!H65</x:f>
        <x:v>17179</x:v>
      </x:c>
      <x:c r="F28" s="93">
        <x:f t="shared" si="0"/>
        <x:v>7179</x:v>
      </x:c>
      <x:c r="G28" s="141">
        <x:f t="shared" si="3"/>
        <x:v>71.789999999999992</x:v>
      </x:c>
      <x:c r="H28" s="37"/>
      <x:c r="I28" s="41"/>
      <x:c r="J28" s="42" t="s">
        <x:v>61</x:v>
      </x:c>
      <x:c r="K28" s="21">
        <x:f>세출결산서!H61</x:f>
        <x:v>6457000</x:v>
      </x:c>
      <x:c r="L28" s="21">
        <x:f>세출결산서!H62</x:f>
        <x:v>6354926</x:v>
      </x:c>
      <x:c r="M28" s="95">
        <x:f t="shared" si="1"/>
        <x:v>-102074</x:v>
      </x:c>
      <x:c r="N28" s="100">
        <x:f t="shared" si="2"/>
        <x:v>-1.5808270094471117</x:v>
      </x:c>
    </x:row>
    <x:row r="29" spans="1:14" ht="24" customHeight="1">
      <x:c r="A29" s="37"/>
      <x:c r="B29" s="38"/>
      <x:c r="C29" s="33" t="s">
        <x:v>74</x:v>
      </x:c>
      <x:c r="D29" s="17">
        <x:f>세입결산서!H67</x:f>
        <x:v>14240000</x:v>
      </x:c>
      <x:c r="E29" s="17">
        <x:f>세입결산서!H68</x:f>
        <x:v>16268010</x:v>
      </x:c>
      <x:c r="F29" s="94">
        <x:f t="shared" si="0"/>
        <x:v>2028010</x:v>
      </x:c>
      <x:c r="G29" s="142">
        <x:f>F29/D29*100</x:f>
        <x:v>14.241643258426967</x:v>
      </x:c>
      <x:c r="H29" s="211" t="s">
        <x:v>121</x:v>
      </x:c>
      <x:c r="I29" s="212"/>
      <x:c r="J29" s="213"/>
      <x:c r="K29" s="20">
        <x:f>K30+K35+K42+K51</x:f>
        <x:v>199939600</x:v>
      </x:c>
      <x:c r="L29" s="20">
        <x:f>L30+L35+L42+L51</x:f>
        <x:v>180226368</x:v>
      </x:c>
      <x:c r="M29" s="95">
        <x:f t="shared" si="1"/>
        <x:v>-19713232</x:v>
      </x:c>
      <x:c r="N29" s="100">
        <x:f t="shared" si="2"/>
        <x:v>-9.8595935972663753</x:v>
      </x:c>
    </x:row>
    <x:row r="30" spans="1:14" ht="24" customHeight="1">
      <x:c r="A30" s="48"/>
      <x:c r="B30" s="48"/>
      <x:c r="C30" s="48"/>
      <x:c r="D30" s="24"/>
      <x:c r="E30" s="24"/>
      <x:c r="F30" s="24"/>
      <x:c r="G30" s="25"/>
      <x:c r="H30" s="39"/>
      <x:c r="I30" s="209" t="s">
        <x:v>120</x:v>
      </x:c>
      <x:c r="J30" s="210"/>
      <x:c r="K30" s="20">
        <x:f>SUM(K31:K34)</x:f>
        <x:v>88960000</x:v>
      </x:c>
      <x:c r="L30" s="20">
        <x:f>SUM(L31:L34)</x:f>
        <x:v>86862020</x:v>
      </x:c>
      <x:c r="M30" s="95">
        <x:f t="shared" si="1"/>
        <x:v>-2097980</x:v>
      </x:c>
      <x:c r="N30" s="100">
        <x:f t="shared" si="2"/>
        <x:v>-2.3583408273381292</x:v>
      </x:c>
    </x:row>
    <x:row r="31" spans="1:14" ht="24" customHeight="1">
      <x:c r="A31" s="28"/>
      <x:c r="B31" s="49"/>
      <x:c r="C31" s="50"/>
      <x:c r="D31" s="26"/>
      <x:c r="E31" s="26"/>
      <x:c r="F31" s="26"/>
      <x:c r="G31" s="27"/>
      <x:c r="H31" s="40"/>
      <x:c r="I31" s="35"/>
      <x:c r="J31" s="32" t="s">
        <x:v>141</x:v>
      </x:c>
      <x:c r="K31" s="16">
        <x:f>세출결산서!H70</x:f>
        <x:v>51800000</x:v>
      </x:c>
      <x:c r="L31" s="16">
        <x:f>세출결산서!H71</x:f>
        <x:v>50264860</x:v>
      </x:c>
      <x:c r="M31" s="95">
        <x:f t="shared" si="1"/>
        <x:v>-1535140</x:v>
      </x:c>
      <x:c r="N31" s="100">
        <x:f t="shared" si="2"/>
        <x:v>-2.9635907335907334</x:v>
      </x:c>
    </x:row>
    <x:row r="32" spans="1:14" ht="24" customHeight="1">
      <x:c r="A32" s="28"/>
      <x:c r="B32" s="28"/>
      <x:c r="C32" s="28"/>
      <x:c r="D32" s="26"/>
      <x:c r="E32" s="26"/>
      <x:c r="F32" s="26"/>
      <x:c r="G32" s="27"/>
      <x:c r="H32" s="40"/>
      <x:c r="I32" s="36"/>
      <x:c r="J32" s="41" t="s">
        <x:v>64</x:v>
      </x:c>
      <x:c r="K32" s="16">
        <x:f>세출결산서!H73</x:f>
        <x:v>3360000</x:v>
      </x:c>
      <x:c r="L32" s="16">
        <x:f>세출결산서!H74</x:f>
        <x:v>3079820</x:v>
      </x:c>
      <x:c r="M32" s="95">
        <x:f t="shared" si="1"/>
        <x:v>-280180</x:v>
      </x:c>
      <x:c r="N32" s="100">
        <x:f t="shared" si="2"/>
        <x:v>-8.3386904761904752</x:v>
      </x:c>
    </x:row>
    <x:row r="33" spans="1:14" ht="24" customHeight="1">
      <x:c r="A33" s="28"/>
      <x:c r="B33" s="28"/>
      <x:c r="C33" s="26"/>
      <x:c r="D33" s="26"/>
      <x:c r="E33" s="28"/>
      <x:c r="F33" s="28"/>
      <x:c r="G33" s="29"/>
      <x:c r="H33" s="40"/>
      <x:c r="I33" s="36"/>
      <x:c r="J33" s="32" t="s">
        <x:v>126</x:v>
      </x:c>
      <x:c r="K33" s="16">
        <x:f>세출결산서!H76</x:f>
        <x:v>17600000</x:v>
      </x:c>
      <x:c r="L33" s="16">
        <x:f>세출결산서!H77</x:f>
        <x:v>17579070</x:v>
      </x:c>
      <x:c r="M33" s="95">
        <x:f t="shared" si="1"/>
        <x:v>-20930</x:v>
      </x:c>
      <x:c r="N33" s="100">
        <x:f t="shared" si="2"/>
        <x:v>-0.11892045454545454</x:v>
      </x:c>
    </x:row>
    <x:row r="34" spans="1:14" ht="24" customHeight="1">
      <x:c r="A34" s="28"/>
      <x:c r="B34" s="28"/>
      <x:c r="C34" s="26"/>
      <x:c r="D34" s="26"/>
      <x:c r="E34" s="28"/>
      <x:c r="F34" s="28"/>
      <x:c r="G34" s="29"/>
      <x:c r="H34" s="40"/>
      <x:c r="I34" s="41"/>
      <x:c r="J34" s="32" t="s">
        <x:v>116</x:v>
      </x:c>
      <x:c r="K34" s="16">
        <x:f>세출결산서!H79</x:f>
        <x:v>16200000</x:v>
      </x:c>
      <x:c r="L34" s="16">
        <x:f>세출결산서!H80</x:f>
        <x:v>15938270</x:v>
      </x:c>
      <x:c r="M34" s="95">
        <x:f t="shared" si="1"/>
        <x:v>-261730</x:v>
      </x:c>
      <x:c r="N34" s="100">
        <x:f t="shared" si="2"/>
        <x:v>-1.6156172839506173</x:v>
      </x:c>
    </x:row>
    <x:row r="35" spans="1:14" ht="24" customHeight="1">
      <x:c r="A35" s="28"/>
      <x:c r="B35" s="28"/>
      <x:c r="C35" s="26"/>
      <x:c r="D35" s="26"/>
      <x:c r="E35" s="28"/>
      <x:c r="F35" s="28"/>
      <x:c r="G35" s="29"/>
      <x:c r="H35" s="40"/>
      <x:c r="I35" s="214" t="s">
        <x:v>155</x:v>
      </x:c>
      <x:c r="J35" s="215"/>
      <x:c r="K35" s="19">
        <x:f>SUM(K36:K41)</x:f>
        <x:v>5020000</x:v>
      </x:c>
      <x:c r="L35" s="19">
        <x:f>SUM(L36:L41)</x:f>
        <x:v>4640580</x:v>
      </x:c>
      <x:c r="M35" s="95">
        <x:f t="shared" si="1"/>
        <x:v>-379420</x:v>
      </x:c>
      <x:c r="N35" s="100">
        <x:f t="shared" si="2"/>
        <x:v>-7.5581673306772919</x:v>
      </x:c>
    </x:row>
    <x:row r="36" spans="1:14" ht="24" customHeight="1">
      <x:c r="A36" s="28"/>
      <x:c r="B36" s="28"/>
      <x:c r="C36" s="26"/>
      <x:c r="D36" s="26"/>
      <x:c r="E36" s="28"/>
      <x:c r="F36" s="28"/>
      <x:c r="G36" s="29"/>
      <x:c r="H36" s="40"/>
      <x:c r="I36" s="35"/>
      <x:c r="J36" s="45" t="s">
        <x:v>57</x:v>
      </x:c>
      <x:c r="K36" s="16">
        <x:f>세출결산서!H85</x:f>
        <x:v>30000</x:v>
      </x:c>
      <x:c r="L36" s="16">
        <x:f>세출결산서!H86</x:f>
        <x:v>28980</x:v>
      </x:c>
      <x:c r="M36" s="95">
        <x:f t="shared" si="1"/>
        <x:v>-1020</x:v>
      </x:c>
      <x:c r="N36" s="100">
        <x:v>0</x:v>
      </x:c>
    </x:row>
    <x:row r="37" spans="1:14" ht="24" customHeight="1">
      <x:c r="A37" s="28"/>
      <x:c r="B37" s="28"/>
      <x:c r="C37" s="26"/>
      <x:c r="D37" s="26"/>
      <x:c r="E37" s="28"/>
      <x:c r="F37" s="28"/>
      <x:c r="G37" s="29"/>
      <x:c r="H37" s="40"/>
      <x:c r="I37" s="36"/>
      <x:c r="J37" s="45" t="s">
        <x:v>53</x:v>
      </x:c>
      <x:c r="K37" s="16">
        <x:f>세출결산서!H88</x:f>
        <x:v>0</x:v>
      </x:c>
      <x:c r="L37" s="16">
        <x:f>세출결산서!H89</x:f>
        <x:v>0</x:v>
      </x:c>
      <x:c r="M37" s="95">
        <x:f t="shared" si="1"/>
        <x:v>0</x:v>
      </x:c>
      <x:c r="N37" s="100" t="e">
        <x:f t="shared" si="2"/>
        <x:v>#DIV/0!</x:v>
      </x:c>
    </x:row>
    <x:row r="38" spans="1:14" ht="24" customHeight="1">
      <x:c r="A38" s="28"/>
      <x:c r="B38" s="28"/>
      <x:c r="C38" s="26"/>
      <x:c r="D38" s="26"/>
      <x:c r="E38" s="28"/>
      <x:c r="F38" s="28"/>
      <x:c r="G38" s="29"/>
      <x:c r="H38" s="40"/>
      <x:c r="I38" s="36"/>
      <x:c r="J38" s="45" t="s">
        <x:v>142</x:v>
      </x:c>
      <x:c r="K38" s="16">
        <x:f>세출결산서!H91</x:f>
        <x:v>1800000</x:v>
      </x:c>
      <x:c r="L38" s="16">
        <x:f>세출결산서!H92</x:f>
        <x:v>1468000</x:v>
      </x:c>
      <x:c r="M38" s="95">
        <x:f t="shared" si="1"/>
        <x:v>-332000</x:v>
      </x:c>
      <x:c r="N38" s="100">
        <x:f t="shared" si="2"/>
        <x:v>-18.444444444444443</x:v>
      </x:c>
    </x:row>
    <x:row r="39" spans="1:14" ht="24" customHeight="1">
      <x:c r="A39" s="28"/>
      <x:c r="B39" s="28"/>
      <x:c r="C39" s="28"/>
      <x:c r="D39" s="26"/>
      <x:c r="E39" s="28"/>
      <x:c r="F39" s="28"/>
      <x:c r="G39" s="29"/>
      <x:c r="H39" s="40"/>
      <x:c r="I39" s="36"/>
      <x:c r="J39" s="45" t="s">
        <x:v>54</x:v>
      </x:c>
      <x:c r="K39" s="16">
        <x:f>세출결산서!H94</x:f>
        <x:v>10000</x:v>
      </x:c>
      <x:c r="L39" s="16">
        <x:f>세출결산서!H95</x:f>
        <x:v>10000</x:v>
      </x:c>
      <x:c r="M39" s="95">
        <x:f t="shared" si="1"/>
        <x:v>0</x:v>
      </x:c>
      <x:c r="N39" s="100">
        <x:v>0</x:v>
      </x:c>
    </x:row>
    <x:row r="40" spans="1:14" ht="24" customHeight="1">
      <x:c r="A40" s="28"/>
      <x:c r="B40" s="28"/>
      <x:c r="C40" s="28"/>
      <x:c r="D40" s="26"/>
      <x:c r="E40" s="28"/>
      <x:c r="F40" s="28"/>
      <x:c r="G40" s="29"/>
      <x:c r="H40" s="40"/>
      <x:c r="I40" s="36"/>
      <x:c r="J40" s="45" t="s">
        <x:v>125</x:v>
      </x:c>
      <x:c r="K40" s="16">
        <x:f>세출결산서!H97</x:f>
        <x:v>0</x:v>
      </x:c>
      <x:c r="L40" s="16">
        <x:f>세출결산서!H98</x:f>
        <x:v>0</x:v>
      </x:c>
      <x:c r="M40" s="95">
        <x:f t="shared" si="1"/>
        <x:v>0</x:v>
      </x:c>
      <x:c r="N40" s="100">
        <x:v>0</x:v>
      </x:c>
    </x:row>
    <x:row r="41" spans="1:14" ht="24" customHeight="1">
      <x:c r="A41" s="28"/>
      <x:c r="B41" s="28"/>
      <x:c r="C41" s="28"/>
      <x:c r="D41" s="26"/>
      <x:c r="E41" s="28"/>
      <x:c r="F41" s="28"/>
      <x:c r="G41" s="29"/>
      <x:c r="H41" s="40"/>
      <x:c r="I41" s="144"/>
      <x:c r="J41" s="143" t="s">
        <x:v>47</x:v>
      </x:c>
      <x:c r="K41" s="19">
        <x:f>세출결산서!H100</x:f>
        <x:v>3180000</x:v>
      </x:c>
      <x:c r="L41" s="19">
        <x:f>세출결산서!H101</x:f>
        <x:v>3133600</x:v>
      </x:c>
      <x:c r="M41" s="95">
        <x:f t="shared" si="1"/>
        <x:v>-46400</x:v>
      </x:c>
      <x:c r="N41" s="100">
        <x:f t="shared" si="2"/>
        <x:v>-1.459119496855346</x:v>
      </x:c>
    </x:row>
    <x:row r="42" spans="1:14" ht="24" customHeight="1">
      <x:c r="A42" s="28"/>
      <x:c r="B42" s="28"/>
      <x:c r="C42" s="28"/>
      <x:c r="D42" s="26"/>
      <x:c r="E42" s="28"/>
      <x:c r="F42" s="28"/>
      <x:c r="G42" s="29"/>
      <x:c r="H42" s="40"/>
      <x:c r="I42" s="195" t="s">
        <x:v>65</x:v>
      </x:c>
      <x:c r="J42" s="196"/>
      <x:c r="K42" s="16">
        <x:f>SUM(K43:K50)</x:f>
        <x:v>105959600</x:v>
      </x:c>
      <x:c r="L42" s="16">
        <x:f>SUM(L43:L50)</x:f>
        <x:v>88723768</x:v>
      </x:c>
      <x:c r="M42" s="95">
        <x:f t="shared" si="1"/>
        <x:v>-17235832</x:v>
      </x:c>
      <x:c r="N42" s="100">
        <x:f t="shared" si="2"/>
        <x:v>-16.266418521776224</x:v>
      </x:c>
    </x:row>
    <x:row r="43" spans="1:14" ht="24" customHeight="1">
      <x:c r="A43" s="28"/>
      <x:c r="B43" s="28"/>
      <x:c r="C43" s="28"/>
      <x:c r="D43" s="26"/>
      <x:c r="E43" s="28"/>
      <x:c r="F43" s="28"/>
      <x:c r="G43" s="29"/>
      <x:c r="H43" s="34"/>
      <x:c r="I43" s="35"/>
      <x:c r="J43" s="46" t="s">
        <x:v>67</x:v>
      </x:c>
      <x:c r="K43" s="16">
        <x:f>세출결산서!H106</x:f>
        <x:v>1200000</x:v>
      </x:c>
      <x:c r="L43" s="16">
        <x:f>세출결산서!H107</x:f>
        <x:v>1164680</x:v>
      </x:c>
      <x:c r="M43" s="95">
        <x:f t="shared" si="1"/>
        <x:v>-35320</x:v>
      </x:c>
      <x:c r="N43" s="100">
        <x:f t="shared" si="2"/>
        <x:v>-2.9433333333333334</x:v>
      </x:c>
    </x:row>
    <x:row r="44" spans="1:14" ht="24" customHeight="1">
      <x:c r="A44" s="28"/>
      <x:c r="B44" s="28"/>
      <x:c r="C44" s="28"/>
      <x:c r="D44" s="26"/>
      <x:c r="E44" s="28"/>
      <x:c r="F44" s="28"/>
      <x:c r="G44" s="29"/>
      <x:c r="H44" s="113"/>
      <x:c r="I44" s="119"/>
      <x:c r="J44" s="130" t="s">
        <x:v>14</x:v>
      </x:c>
      <x:c r="K44" s="131">
        <x:f>세출결산서!H109</x:f>
        <x:v>5470000</x:v>
      </x:c>
      <x:c r="L44" s="131">
        <x:f>세출결산서!H110</x:f>
        <x:v>5130000</x:v>
      </x:c>
      <x:c r="M44" s="122">
        <x:f t="shared" si="1"/>
        <x:v>-340000</x:v>
      </x:c>
      <x:c r="N44" s="150">
        <x:f t="shared" si="2"/>
        <x:v>-6.2157221206581355</x:v>
      </x:c>
    </x:row>
    <x:row r="45" spans="1:14" ht="24" customHeight="1">
      <x:c r="A45" s="28"/>
      <x:c r="B45" s="28"/>
      <x:c r="C45" s="28"/>
      <x:c r="D45" s="26"/>
      <x:c r="E45" s="28"/>
      <x:c r="F45" s="28"/>
      <x:c r="G45" s="29"/>
      <x:c r="H45" s="132"/>
      <x:c r="I45" s="133"/>
      <x:c r="J45" s="134" t="s">
        <x:v>28</x:v>
      </x:c>
      <x:c r="K45" s="135">
        <x:f>세출결산서!H112</x:f>
        <x:v>3090000</x:v>
      </x:c>
      <x:c r="L45" s="135">
        <x:f>세출결산서!H113</x:f>
        <x:v>2510320</x:v>
      </x:c>
      <x:c r="M45" s="129">
        <x:f t="shared" si="1"/>
        <x:v>-579680</x:v>
      </x:c>
      <x:c r="N45" s="148">
        <x:f t="shared" si="2"/>
        <x:v>-18.759870550161811</x:v>
      </x:c>
    </x:row>
    <x:row r="46" spans="1:14" ht="24" customHeight="1">
      <x:c r="A46" s="28"/>
      <x:c r="B46" s="28"/>
      <x:c r="C46" s="28"/>
      <x:c r="D46" s="26"/>
      <x:c r="E46" s="28"/>
      <x:c r="F46" s="28"/>
      <x:c r="G46" s="29"/>
      <x:c r="H46" s="40"/>
      <x:c r="I46" s="36"/>
      <x:c r="J46" s="45" t="s">
        <x:v>68</x:v>
      </x:c>
      <x:c r="K46" s="16">
        <x:f>세출결산서!H115</x:f>
        <x:v>15874600</x:v>
      </x:c>
      <x:c r="L46" s="16">
        <x:f>세출결산서!H116</x:f>
        <x:v>15557410</x:v>
      </x:c>
      <x:c r="M46" s="95">
        <x:f t="shared" si="1"/>
        <x:v>-317190</x:v>
      </x:c>
      <x:c r="N46" s="100">
        <x:f t="shared" si="2"/>
        <x:v>-1.998097589860532</x:v>
      </x:c>
    </x:row>
    <x:row r="47" spans="1:14" ht="24" customHeight="1">
      <x:c r="A47" s="28"/>
      <x:c r="B47" s="28"/>
      <x:c r="C47" s="28"/>
      <x:c r="D47" s="26"/>
      <x:c r="E47" s="28"/>
      <x:c r="F47" s="28"/>
      <x:c r="G47" s="29"/>
      <x:c r="H47" s="40"/>
      <x:c r="I47" s="36"/>
      <x:c r="J47" s="45" t="s">
        <x:v>93</x:v>
      </x:c>
      <x:c r="K47" s="15">
        <x:f>세출결산서!H118</x:f>
        <x:v>70733000</x:v>
      </x:c>
      <x:c r="L47" s="15">
        <x:f>세출결산서!H119</x:f>
        <x:v>55655280</x:v>
      </x:c>
      <x:c r="M47" s="95">
        <x:f t="shared" si="1"/>
        <x:v>-15077720</x:v>
      </x:c>
      <x:c r="N47" s="100">
        <x:f t="shared" si="2"/>
        <x:v>-21.316386976375949</x:v>
      </x:c>
    </x:row>
    <x:row r="48" spans="1:14" ht="24" customHeight="1">
      <x:c r="A48" s="28"/>
      <x:c r="B48" s="28"/>
      <x:c r="C48" s="28"/>
      <x:c r="D48" s="26"/>
      <x:c r="E48" s="28"/>
      <x:c r="F48" s="28"/>
      <x:c r="G48" s="29"/>
      <x:c r="H48" s="40"/>
      <x:c r="I48" s="36"/>
      <x:c r="J48" s="45" t="s">
        <x:v>12</x:v>
      </x:c>
      <x:c r="K48" s="15">
        <x:f>세출결산서!H121</x:f>
        <x:v>3192000</x:v>
      </x:c>
      <x:c r="L48" s="15">
        <x:f>세출결산서!H122</x:f>
        <x:v>3128648</x:v>
      </x:c>
      <x:c r="M48" s="95">
        <x:f t="shared" si="1"/>
        <x:v>-63352</x:v>
      </x:c>
      <x:c r="N48" s="100">
        <x:f t="shared" si="2"/>
        <x:v>-1.9847117794486213</x:v>
      </x:c>
    </x:row>
    <x:row r="49" spans="1:14" ht="24" customHeight="1">
      <x:c r="A49" s="28"/>
      <x:c r="B49" s="28"/>
      <x:c r="C49" s="28"/>
      <x:c r="D49" s="26"/>
      <x:c r="E49" s="28"/>
      <x:c r="F49" s="28"/>
      <x:c r="G49" s="29"/>
      <x:c r="H49" s="40"/>
      <x:c r="I49" s="36"/>
      <x:c r="J49" s="47" t="s">
        <x:v>82</x:v>
      </x:c>
      <x:c r="K49" s="15">
        <x:f>세출결산서!H124</x:f>
        <x:v>6200000</x:v>
      </x:c>
      <x:c r="L49" s="15">
        <x:f>세출결산서!H125</x:f>
        <x:v>5386430</x:v>
      </x:c>
      <x:c r="M49" s="95">
        <x:f t="shared" si="1"/>
        <x:v>-813570</x:v>
      </x:c>
      <x:c r="N49" s="100">
        <x:f t="shared" si="2"/>
        <x:v>-13.122096774193547</x:v>
      </x:c>
    </x:row>
    <x:row r="50" spans="1:14" ht="24" customHeight="1">
      <x:c r="A50" s="28"/>
      <x:c r="B50" s="28"/>
      <x:c r="C50" s="28"/>
      <x:c r="D50" s="28"/>
      <x:c r="E50" s="28"/>
      <x:c r="F50" s="28"/>
      <x:c r="G50" s="29"/>
      <x:c r="H50" s="40"/>
      <x:c r="I50" s="36"/>
      <x:c r="J50" s="45" t="s">
        <x:v>87</x:v>
      </x:c>
      <x:c r="K50" s="15">
        <x:f>세출결산서!H127</x:f>
        <x:v>200000</x:v>
      </x:c>
      <x:c r="L50" s="15">
        <x:f>세출결산서!H128</x:f>
        <x:v>191000</x:v>
      </x:c>
      <x:c r="M50" s="95">
        <x:f t="shared" si="1"/>
        <x:v>-9000</x:v>
      </x:c>
      <x:c r="N50" s="100">
        <x:f t="shared" si="2"/>
        <x:v>-4.5</x:v>
      </x:c>
    </x:row>
    <x:row r="51" spans="1:14" ht="24" customHeight="1">
      <x:c r="A51" s="28"/>
      <x:c r="B51" s="28"/>
      <x:c r="C51" s="28"/>
      <x:c r="D51" s="28"/>
      <x:c r="E51" s="28"/>
      <x:c r="F51" s="28"/>
      <x:c r="G51" s="29"/>
      <x:c r="H51" s="40"/>
      <x:c r="I51" s="209" t="s">
        <x:v>86</x:v>
      </x:c>
      <x:c r="J51" s="210"/>
      <x:c r="K51" s="16">
        <x:f>K52</x:f>
        <x:v>0</x:v>
      </x:c>
      <x:c r="L51" s="16">
        <x:f>L52</x:f>
        <x:v>0</x:v>
      </x:c>
      <x:c r="M51" s="95">
        <x:f t="shared" si="1"/>
        <x:v>0</x:v>
      </x:c>
      <x:c r="N51" s="100">
        <x:v>0</x:v>
      </x:c>
    </x:row>
    <x:row r="52" spans="1:14" ht="24" customHeight="1">
      <x:c r="A52" s="28"/>
      <x:c r="B52" s="28"/>
      <x:c r="C52" s="28"/>
      <x:c r="D52" s="28"/>
      <x:c r="E52" s="28"/>
      <x:c r="F52" s="28"/>
      <x:c r="G52" s="29"/>
      <x:c r="H52" s="43"/>
      <x:c r="I52" s="41"/>
      <x:c r="J52" s="45" t="s">
        <x:v>24</x:v>
      </x:c>
      <x:c r="K52" s="16">
        <x:f>세출결산서!H133</x:f>
        <x:v>0</x:v>
      </x:c>
      <x:c r="L52" s="16">
        <x:f>세출결산서!H134</x:f>
        <x:v>0</x:v>
      </x:c>
      <x:c r="M52" s="95">
        <x:f t="shared" si="1"/>
        <x:v>0</x:v>
      </x:c>
      <x:c r="N52" s="100">
        <x:v>0</x:v>
      </x:c>
    </x:row>
    <x:row r="53" spans="1:14" ht="24" customHeight="1">
      <x:c r="A53" s="28"/>
      <x:c r="B53" s="28"/>
      <x:c r="C53" s="28"/>
      <x:c r="D53" s="28"/>
      <x:c r="E53" s="28"/>
      <x:c r="F53" s="28"/>
      <x:c r="G53" s="29"/>
      <x:c r="H53" s="199" t="s">
        <x:v>149</x:v>
      </x:c>
      <x:c r="I53" s="200"/>
      <x:c r="J53" s="196"/>
      <x:c r="K53" s="16">
        <x:f>K54</x:f>
        <x:v>47350911</x:v>
      </x:c>
      <x:c r="L53" s="16">
        <x:f>L54</x:f>
        <x:v>47151911</x:v>
      </x:c>
      <x:c r="M53" s="95">
        <x:f t="shared" si="1"/>
        <x:v>-199000</x:v>
      </x:c>
      <x:c r="N53" s="100">
        <x:f t="shared" si="2"/>
        <x:v>-0.42026646541182699</x:v>
      </x:c>
    </x:row>
    <x:row r="54" spans="1:14" ht="24" customHeight="1">
      <x:c r="A54" s="28"/>
      <x:c r="B54" s="28"/>
      <x:c r="C54" s="28"/>
      <x:c r="D54" s="28"/>
      <x:c r="E54" s="28"/>
      <x:c r="F54" s="28"/>
      <x:c r="G54" s="29"/>
      <x:c r="H54" s="44"/>
      <x:c r="I54" s="195" t="s">
        <x:v>149</x:v>
      </x:c>
      <x:c r="J54" s="196"/>
      <x:c r="K54" s="16">
        <x:f>K55</x:f>
        <x:v>47350911</x:v>
      </x:c>
      <x:c r="L54" s="16">
        <x:f>L55</x:f>
        <x:v>47151911</x:v>
      </x:c>
      <x:c r="M54" s="95">
        <x:f t="shared" si="1"/>
        <x:v>-199000</x:v>
      </x:c>
      <x:c r="N54" s="100">
        <x:f t="shared" si="2"/>
        <x:v>-0.42026646541182699</x:v>
      </x:c>
    </x:row>
    <x:row r="55" spans="1:14" ht="24" customHeight="1">
      <x:c r="A55" s="28"/>
      <x:c r="B55" s="28"/>
      <x:c r="C55" s="28"/>
      <x:c r="D55" s="28"/>
      <x:c r="E55" s="28"/>
      <x:c r="F55" s="28"/>
      <x:c r="G55" s="29"/>
      <x:c r="H55" s="37"/>
      <x:c r="I55" s="28"/>
      <x:c r="J55" s="52" t="s">
        <x:v>149</x:v>
      </x:c>
      <x:c r="K55" s="16">
        <x:f>세출결산서!H142</x:f>
        <x:v>47350911</x:v>
      </x:c>
      <x:c r="L55" s="16">
        <x:f>세출결산서!H143</x:f>
        <x:v>47151911</x:v>
      </x:c>
      <x:c r="M55" s="95">
        <x:f t="shared" si="1"/>
        <x:v>-199000</x:v>
      </x:c>
      <x:c r="N55" s="100">
        <x:f t="shared" si="2"/>
        <x:v>-0.42026646541182699</x:v>
      </x:c>
    </x:row>
    <x:row r="56" spans="1:14" ht="24" customHeight="1">
      <x:c r="A56" s="28"/>
      <x:c r="B56" s="28"/>
      <x:c r="C56" s="28"/>
      <x:c r="D56" s="28"/>
      <x:c r="E56" s="28"/>
      <x:c r="F56" s="28"/>
      <x:c r="G56" s="29"/>
      <x:c r="H56" s="199" t="s">
        <x:v>15</x:v>
      </x:c>
      <x:c r="I56" s="200"/>
      <x:c r="J56" s="196"/>
      <x:c r="K56" s="16">
        <x:f>K57</x:f>
        <x:v>39715232</x:v>
      </x:c>
      <x:c r="L56" s="16">
        <x:f>L57</x:f>
        <x:v>0</x:v>
      </x:c>
      <x:c r="M56" s="95">
        <x:f t="shared" si="1"/>
        <x:v>-39715232</x:v>
      </x:c>
      <x:c r="N56" s="100">
        <x:f t="shared" si="2"/>
        <x:v>-100</x:v>
      </x:c>
    </x:row>
    <x:row r="57" spans="1:14" ht="24" customHeight="1">
      <x:c r="A57" s="28"/>
      <x:c r="B57" s="28"/>
      <x:c r="C57" s="28"/>
      <x:c r="D57" s="28"/>
      <x:c r="E57" s="28"/>
      <x:c r="F57" s="28"/>
      <x:c r="G57" s="29"/>
      <x:c r="H57" s="34"/>
      <x:c r="I57" s="195" t="s">
        <x:v>15</x:v>
      </x:c>
      <x:c r="J57" s="196"/>
      <x:c r="K57" s="16">
        <x:f>K58</x:f>
        <x:v>39715232</x:v>
      </x:c>
      <x:c r="L57" s="16">
        <x:f>L58</x:f>
        <x:v>0</x:v>
      </x:c>
      <x:c r="M57" s="95">
        <x:f t="shared" si="1"/>
        <x:v>-39715232</x:v>
      </x:c>
      <x:c r="N57" s="100">
        <x:f t="shared" si="2"/>
        <x:v>-100</x:v>
      </x:c>
    </x:row>
    <x:row r="58" spans="1:14" ht="24" customHeight="1">
      <x:c r="A58" s="28"/>
      <x:c r="B58" s="28"/>
      <x:c r="C58" s="28"/>
      <x:c r="D58" s="28"/>
      <x:c r="E58" s="28"/>
      <x:c r="F58" s="28"/>
      <x:c r="G58" s="29"/>
      <x:c r="H58" s="40"/>
      <x:c r="I58" s="36"/>
      <x:c r="J58" s="35" t="s">
        <x:v>137</x:v>
      </x:c>
      <x:c r="K58" s="17">
        <x:f>세출결산서!H154</x:f>
        <x:v>39715232</x:v>
      </x:c>
      <x:c r="L58" s="17">
        <x:f>세출결산서!H155</x:f>
        <x:v>0</x:v>
      </x:c>
      <x:c r="M58" s="95">
        <x:f t="shared" si="1"/>
        <x:v>-39715232</x:v>
      </x:c>
      <x:c r="N58" s="100">
        <x:f t="shared" si="2"/>
        <x:v>-100</x:v>
      </x:c>
    </x:row>
    <x:row r="59" spans="1:14" ht="24" customHeight="1">
      <x:c r="A59" s="28"/>
      <x:c r="B59" s="28"/>
      <x:c r="C59" s="28"/>
      <x:c r="D59" s="28"/>
      <x:c r="E59" s="28"/>
      <x:c r="F59" s="28"/>
      <x:c r="G59" s="29"/>
      <x:c r="H59" s="176" t="s">
        <x:v>138</x:v>
      </x:c>
      <x:c r="I59" s="177"/>
      <x:c r="J59" s="178"/>
      <x:c r="K59" s="22">
        <x:v>24819413</x:v>
      </x:c>
      <x:c r="L59" s="22">
        <x:v>98405538</x:v>
      </x:c>
      <x:c r="M59" s="97">
        <x:f t="shared" si="1"/>
        <x:v>73586125</x:v>
      </x:c>
      <x:c r="N59" s="101">
        <x:v>100</x:v>
      </x:c>
    </x:row>
    <x:row r="60" spans="1:14" ht="24" customHeight="1">
      <x:c r="A60" s="28"/>
      <x:c r="B60" s="28"/>
      <x:c r="C60" s="28"/>
      <x:c r="D60" s="28"/>
      <x:c r="E60" s="28"/>
      <x:c r="F60" s="28"/>
      <x:c r="G60" s="28"/>
      <x:c r="H60" s="102"/>
      <x:c r="I60" s="9"/>
      <x:c r="J60" s="9"/>
      <x:c r="K60" s="9"/>
      <x:c r="L60" s="9"/>
      <x:c r="M60" s="9"/>
      <x:c r="N60" s="9"/>
    </x:row>
    <x:row r="61" spans="1:14" ht="24" customHeight="1">
      <x:c r="A61" s="28"/>
      <x:c r="B61" s="28"/>
      <x:c r="C61" s="28"/>
      <x:c r="D61" s="28"/>
      <x:c r="E61" s="28"/>
      <x:c r="F61" s="28"/>
      <x:c r="G61" s="28"/>
      <x:c r="H61" s="102"/>
      <x:c r="I61" s="9"/>
      <x:c r="J61" s="9"/>
      <x:c r="K61" s="9"/>
      <x:c r="L61" s="9"/>
      <x:c r="M61" s="9"/>
      <x:c r="N61" s="9"/>
    </x:row>
    <x:row r="62" spans="1:14" ht="24" customHeight="1">
      <x:c r="A62" s="28"/>
      <x:c r="B62" s="28"/>
      <x:c r="C62" s="28"/>
      <x:c r="D62" s="28"/>
      <x:c r="E62" s="28"/>
      <x:c r="F62" s="28"/>
      <x:c r="G62" s="28"/>
      <x:c r="H62" s="102"/>
      <x:c r="I62" s="9"/>
      <x:c r="J62" s="9"/>
      <x:c r="K62" s="9"/>
      <x:c r="L62" s="9"/>
      <x:c r="M62" s="9"/>
      <x:c r="N62" s="9"/>
    </x:row>
    <x:row r="63" spans="1:14" ht="24" customHeight="1">
      <x:c r="A63" s="28"/>
      <x:c r="B63" s="28"/>
      <x:c r="C63" s="28"/>
      <x:c r="D63" s="28"/>
      <x:c r="E63" s="28"/>
      <x:c r="F63" s="28"/>
      <x:c r="G63" s="28"/>
      <x:c r="H63" s="102"/>
      <x:c r="I63" s="9"/>
      <x:c r="J63" s="9"/>
      <x:c r="K63" s="9"/>
      <x:c r="L63" s="9"/>
      <x:c r="M63" s="9"/>
      <x:c r="N63" s="9"/>
    </x:row>
    <x:row r="64" spans="1:14" customHeight="1">
      <x:c r="A64" s="28"/>
      <x:c r="B64" s="28"/>
      <x:c r="C64" s="28"/>
      <x:c r="D64" s="28"/>
      <x:c r="E64" s="28"/>
      <x:c r="F64" s="28"/>
      <x:c r="G64" s="28"/>
      <x:c r="H64" s="102"/>
      <x:c r="I64" s="9"/>
      <x:c r="J64" s="9"/>
      <x:c r="K64" s="9"/>
      <x:c r="L64" s="9"/>
      <x:c r="M64" s="9"/>
      <x:c r="N64" s="9"/>
    </x:row>
    <x:row r="65" spans="1:8" customHeight="1">
      <x:c r="A65" s="28"/>
      <x:c r="B65" s="28"/>
      <x:c r="C65" s="28"/>
      <x:c r="D65" s="28"/>
      <x:c r="E65" s="28"/>
      <x:c r="F65" s="28"/>
      <x:c r="G65" s="28"/>
      <x:c r="H65" s="103"/>
    </x:row>
    <x:row r="66" spans="1:8" customHeight="1">
      <x:c r="A66" s="28"/>
      <x:c r="B66" s="28"/>
      <x:c r="C66" s="28"/>
      <x:c r="D66" s="28"/>
      <x:c r="E66" s="28"/>
      <x:c r="F66" s="28"/>
      <x:c r="G66" s="28"/>
      <x:c r="H66" s="103"/>
    </x:row>
    <x:row r="67" spans="1:8" customHeight="1">
      <x:c r="A67" s="11"/>
      <x:c r="B67" s="11"/>
      <x:c r="C67" s="11"/>
      <x:c r="D67" s="11"/>
      <x:c r="E67" s="11"/>
      <x:c r="F67" s="11"/>
      <x:c r="G67" s="11"/>
      <x:c r="H67" s="103"/>
    </x:row>
    <x:row r="68" spans="1:7" customHeight="1">
      <x:c r="A68" s="9"/>
      <x:c r="B68" s="9"/>
      <x:c r="C68" s="9"/>
      <x:c r="D68" s="9"/>
      <x:c r="E68" s="9"/>
      <x:c r="F68" s="9"/>
      <x:c r="G68" s="9"/>
    </x:row>
    <x:row r="69" spans="1:7" ht="22.5" customHeight="1">
      <x:c r="A69" s="9"/>
      <x:c r="B69" s="9"/>
      <x:c r="C69" s="9"/>
      <x:c r="D69" s="9"/>
      <x:c r="E69" s="9"/>
      <x:c r="F69" s="9"/>
      <x:c r="G69" s="9"/>
    </x:row>
    <x:row r="70" spans="1:7" ht="23.25" customHeight="1">
      <x:c r="A70" s="9"/>
      <x:c r="B70" s="9"/>
      <x:c r="C70" s="9"/>
      <x:c r="D70" s="9"/>
      <x:c r="E70" s="9"/>
      <x:c r="F70" s="9"/>
      <x:c r="G70" s="9"/>
    </x:row>
    <x:row r="71" spans="1:7" customHeight="1">
      <x:c r="A71" s="9"/>
      <x:c r="B71" s="9"/>
      <x:c r="C71" s="9"/>
      <x:c r="D71" s="9"/>
      <x:c r="E71" s="9"/>
      <x:c r="F71" s="9"/>
      <x:c r="G71" s="9"/>
    </x:row>
    <x:row r="72" spans="1:7" customHeight="1">
      <x:c r="A72" s="9"/>
      <x:c r="B72" s="9"/>
      <x:c r="C72" s="9"/>
      <x:c r="D72" s="9"/>
      <x:c r="E72" s="9"/>
      <x:c r="F72" s="9"/>
      <x:c r="G72" s="9"/>
    </x:row>
    <x:row r="73" spans="1:7" customHeight="1">
      <x:c r="A73" s="9"/>
      <x:c r="B73" s="9"/>
      <x:c r="C73" s="9"/>
      <x:c r="D73" s="9"/>
      <x:c r="E73" s="9"/>
      <x:c r="F73" s="9"/>
      <x:c r="G73" s="9"/>
    </x:row>
    <x:row r="74" spans="1:7" customHeight="1">
      <x:c r="A74" s="9"/>
      <x:c r="B74" s="9"/>
      <x:c r="C74" s="9"/>
      <x:c r="D74" s="9"/>
      <x:c r="E74" s="9"/>
      <x:c r="F74" s="9"/>
      <x:c r="G74" s="9"/>
    </x:row>
  </x:sheetData>
  <x:mergeCells count="51">
    <x:mergeCell ref="H59:J59"/>
    <x:mergeCell ref="M4:N4"/>
    <x:mergeCell ref="A1:N1"/>
    <x:mergeCell ref="M2:N2"/>
    <x:mergeCell ref="A3:G3"/>
    <x:mergeCell ref="H3:N3"/>
    <x:mergeCell ref="A4:A5"/>
    <x:mergeCell ref="B4:B5"/>
    <x:mergeCell ref="C4:C5"/>
    <x:mergeCell ref="D4:D5"/>
    <x:mergeCell ref="E4:E5"/>
    <x:mergeCell ref="F4:G4"/>
    <x:mergeCell ref="H4:H5"/>
    <x:mergeCell ref="I4:I5"/>
    <x:mergeCell ref="J4:J5"/>
    <x:mergeCell ref="K4:K5"/>
    <x:mergeCell ref="L4:L5"/>
    <x:mergeCell ref="I15:J15"/>
    <x:mergeCell ref="A6:C6"/>
    <x:mergeCell ref="H6:J6"/>
    <x:mergeCell ref="A10:C10"/>
    <x:mergeCell ref="H7:J7"/>
    <x:mergeCell ref="A11:A13"/>
    <x:mergeCell ref="B11:C11"/>
    <x:mergeCell ref="I8:J8"/>
    <x:mergeCell ref="B12:B13"/>
    <x:mergeCell ref="A14:C14"/>
    <x:mergeCell ref="A15:A17"/>
    <x:mergeCell ref="B15:C15"/>
    <x:mergeCell ref="B16:B17"/>
    <x:mergeCell ref="B8:C8"/>
    <x:mergeCell ref="A7:C7"/>
    <x:mergeCell ref="I17:J17"/>
    <x:mergeCell ref="B22:C22"/>
    <x:mergeCell ref="A25:C25"/>
    <x:mergeCell ref="B26:C26"/>
    <x:mergeCell ref="H24:J24"/>
    <x:mergeCell ref="I25:J25"/>
    <x:mergeCell ref="A18:C18"/>
    <x:mergeCell ref="I30:J30"/>
    <x:mergeCell ref="A19:A20"/>
    <x:mergeCell ref="B19:C19"/>
    <x:mergeCell ref="A21:C21"/>
    <x:mergeCell ref="H29:J29"/>
    <x:mergeCell ref="I57:J57"/>
    <x:mergeCell ref="I35:J35"/>
    <x:mergeCell ref="I42:J42"/>
    <x:mergeCell ref="I51:J51"/>
    <x:mergeCell ref="H53:J53"/>
    <x:mergeCell ref="I54:J54"/>
    <x:mergeCell ref="H56:J56"/>
  </x:mergeCells>
  <x:pageMargins left="0.7086111307144165" right="0.7086111307144165" top="1.1808333396911621" bottom="0.78694444894790649" header="0" footer="0"/>
  <x:pageSetup paperSize="9" scale="73" firstPageNumber="1" fitToWidth="1" fitToHeight="0" orientation="landscape" usePrinterDefaults="1" blackAndWhite="0" draft="0" useFirstPageNumber="0" horizontalDpi="600" verticalDpi="600" copies="1"/>
  <x:rowBreaks count="2" manualBreakCount="2">
    <x:brk id="23" min="0" max="1048575" man="1" pt="0"/>
    <x:brk id="44" min="0" max="1048575" man="1" pt="0"/>
  </x:rowBreaks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>
    <x:pageSetUpPr autoPageBreaks="1" fitToPage="1"/>
  </x:sheetPr>
  <x:dimension ref="A1:H80"/>
  <x:sheetViews>
    <x:sheetView view="pageBreakPreview" topLeftCell="A55" zoomScaleNormal="100" zoomScaleSheetLayoutView="100" workbookViewId="0">
      <x:selection activeCell="A25" activeCellId="0" sqref="A25:A27"/>
    </x:sheetView>
  </x:sheetViews>
  <x:sheetFormatPr defaultColWidth="8.88671875" defaultRowHeight="13.550000000000001"/>
  <x:cols>
    <x:col min="1" max="3" width="20.77734375" style="1" customWidth="1"/>
    <x:col min="4" max="4" width="8.77734375" style="1" customWidth="1"/>
    <x:col min="5" max="8" width="16.77734375" style="1" customWidth="1"/>
  </x:cols>
  <x:sheetData>
    <x:row r="1" spans="1:8" ht="48.75" customHeight="1">
      <x:c r="A1" s="260" t="s">
        <x:v>112</x:v>
      </x:c>
      <x:c r="B1" s="260"/>
      <x:c r="C1" s="260"/>
      <x:c r="D1" s="260"/>
      <x:c r="E1" s="260"/>
      <x:c r="F1" s="260"/>
      <x:c r="G1" s="260"/>
      <x:c r="H1" s="260"/>
    </x:row>
    <x:row r="2" spans="1:8" s="60" customFormat="1" ht="21.75" customHeight="1">
      <x:c r="A2" s="261" t="s">
        <x:v>154</x:v>
      </x:c>
      <x:c r="B2" s="262"/>
      <x:c r="C2" s="262"/>
      <x:c r="D2" s="263" t="s">
        <x:v>131</x:v>
      </x:c>
      <x:c r="E2" s="265" t="s">
        <x:v>50</x:v>
      </x:c>
      <x:c r="F2" s="265" t="s">
        <x:v>66</x:v>
      </x:c>
      <x:c r="G2" s="263" t="s">
        <x:v>140</x:v>
      </x:c>
      <x:c r="H2" s="268" t="s">
        <x:v>134</x:v>
      </x:c>
    </x:row>
    <x:row r="3" spans="1:8" s="60" customFormat="1" ht="21.75" customHeight="1">
      <x:c r="A3" s="62" t="s">
        <x:v>143</x:v>
      </x:c>
      <x:c r="B3" s="63" t="s">
        <x:v>148</x:v>
      </x:c>
      <x:c r="C3" s="63" t="s">
        <x:v>119</x:v>
      </x:c>
      <x:c r="D3" s="264"/>
      <x:c r="E3" s="266"/>
      <x:c r="F3" s="266"/>
      <x:c r="G3" s="267"/>
      <x:c r="H3" s="269"/>
    </x:row>
    <x:row r="4" spans="1:8" s="60" customFormat="1" ht="21.75" customHeight="1">
      <x:c r="A4" s="229" t="s">
        <x:v>27</x:v>
      </x:c>
      <x:c r="B4" s="223" t="s">
        <x:v>109</x:v>
      </x:c>
      <x:c r="C4" s="220" t="s">
        <x:v>109</x:v>
      </x:c>
      <x:c r="D4" s="64" t="s">
        <x:v>135</x:v>
      </x:c>
      <x:c r="E4" s="65">
        <x:v>0</x:v>
      </x:c>
      <x:c r="F4" s="65">
        <x:v>0</x:v>
      </x:c>
      <x:c r="G4" s="65">
        <x:v>0</x:v>
      </x:c>
      <x:c r="H4" s="66">
        <x:f>SUM(E4:G4)</x:f>
        <x:v>0</x:v>
      </x:c>
    </x:row>
    <x:row r="5" spans="1:8" s="60" customFormat="1" ht="21.75" customHeight="1">
      <x:c r="A5" s="230"/>
      <x:c r="B5" s="224"/>
      <x:c r="C5" s="221"/>
      <x:c r="D5" s="67" t="s">
        <x:v>152</x:v>
      </x:c>
      <x:c r="E5" s="68">
        <x:v>0</x:v>
      </x:c>
      <x:c r="F5" s="68">
        <x:v>0</x:v>
      </x:c>
      <x:c r="G5" s="68">
        <x:v>0</x:v>
      </x:c>
      <x:c r="H5" s="69">
        <x:f t="shared" ref="H5:H12" si="0">SUM(E5:G5)</x:f>
        <x:v>0</x:v>
      </x:c>
    </x:row>
    <x:row r="6" spans="1:8" s="60" customFormat="1" ht="21.75" customHeight="1">
      <x:c r="A6" s="230"/>
      <x:c r="B6" s="224"/>
      <x:c r="C6" s="222"/>
      <x:c r="D6" s="67" t="s">
        <x:v>145</x:v>
      </x:c>
      <x:c r="E6" s="68">
        <x:v>0</x:v>
      </x:c>
      <x:c r="F6" s="68">
        <x:v>0</x:v>
      </x:c>
      <x:c r="G6" s="68">
        <x:v>0</x:v>
      </x:c>
      <x:c r="H6" s="69">
        <x:f t="shared" si="0"/>
        <x:v>0</x:v>
      </x:c>
    </x:row>
    <x:row r="7" spans="1:8" s="60" customFormat="1" ht="21.75" customHeight="1">
      <x:c r="A7" s="230"/>
      <x:c r="B7" s="224"/>
      <x:c r="C7" s="225" t="s">
        <x:v>128</x:v>
      </x:c>
      <x:c r="D7" s="67" t="s">
        <x:v>135</x:v>
      </x:c>
      <x:c r="E7" s="68">
        <x:v>0</x:v>
      </x:c>
      <x:c r="F7" s="68">
        <x:f>F4</x:f>
        <x:v>0</x:v>
      </x:c>
      <x:c r="G7" s="68">
        <x:v>0</x:v>
      </x:c>
      <x:c r="H7" s="69">
        <x:f t="shared" si="0"/>
        <x:v>0</x:v>
      </x:c>
    </x:row>
    <x:row r="8" spans="1:8" s="60" customFormat="1" ht="21.75" customHeight="1">
      <x:c r="A8" s="230"/>
      <x:c r="B8" s="224"/>
      <x:c r="C8" s="221"/>
      <x:c r="D8" s="67" t="s">
        <x:v>152</x:v>
      </x:c>
      <x:c r="E8" s="68">
        <x:v>0</x:v>
      </x:c>
      <x:c r="F8" s="68">
        <x:f t="shared" ref="F8:F9" si="1">F5</x:f>
        <x:v>0</x:v>
      </x:c>
      <x:c r="G8" s="68">
        <x:v>0</x:v>
      </x:c>
      <x:c r="H8" s="69">
        <x:f t="shared" si="0"/>
        <x:v>0</x:v>
      </x:c>
    </x:row>
    <x:row r="9" spans="1:8" s="60" customFormat="1" ht="21.75" customHeight="1">
      <x:c r="A9" s="230"/>
      <x:c r="B9" s="224"/>
      <x:c r="C9" s="221"/>
      <x:c r="D9" s="67" t="s">
        <x:v>145</x:v>
      </x:c>
      <x:c r="E9" s="68">
        <x:v>0</x:v>
      </x:c>
      <x:c r="F9" s="68">
        <x:f t="shared" si="1"/>
        <x:v>0</x:v>
      </x:c>
      <x:c r="G9" s="68">
        <x:v>0</x:v>
      </x:c>
      <x:c r="H9" s="69">
        <x:f t="shared" si="0"/>
        <x:v>0</x:v>
      </x:c>
    </x:row>
    <x:row r="10" spans="1:8" s="60" customFormat="1" ht="21.75" customHeight="1">
      <x:c r="A10" s="231"/>
      <x:c r="B10" s="226" t="s">
        <x:v>134</x:v>
      </x:c>
      <x:c r="C10" s="225"/>
      <x:c r="D10" s="70" t="s">
        <x:v>135</x:v>
      </x:c>
      <x:c r="E10" s="68">
        <x:v>0</x:v>
      </x:c>
      <x:c r="F10" s="68">
        <x:f>F7</x:f>
        <x:v>0</x:v>
      </x:c>
      <x:c r="G10" s="68">
        <x:v>0</x:v>
      </x:c>
      <x:c r="H10" s="69">
        <x:f t="shared" si="0"/>
        <x:v>0</x:v>
      </x:c>
    </x:row>
    <x:row r="11" spans="1:8" s="60" customFormat="1" ht="21.75" customHeight="1">
      <x:c r="A11" s="231"/>
      <x:c r="B11" s="227"/>
      <x:c r="C11" s="221"/>
      <x:c r="D11" s="70" t="s">
        <x:v>152</x:v>
      </x:c>
      <x:c r="E11" s="68">
        <x:v>0</x:v>
      </x:c>
      <x:c r="F11" s="68">
        <x:f t="shared" ref="F11:F12" si="2">F8</x:f>
        <x:v>0</x:v>
      </x:c>
      <x:c r="G11" s="68">
        <x:v>0</x:v>
      </x:c>
      <x:c r="H11" s="69">
        <x:f t="shared" si="0"/>
        <x:v>0</x:v>
      </x:c>
    </x:row>
    <x:row r="12" spans="1:8" s="60" customFormat="1" ht="21.75" customHeight="1">
      <x:c r="A12" s="232"/>
      <x:c r="B12" s="228"/>
      <x:c r="C12" s="222"/>
      <x:c r="D12" s="70" t="s">
        <x:v>145</x:v>
      </x:c>
      <x:c r="E12" s="68">
        <x:v>0</x:v>
      </x:c>
      <x:c r="F12" s="68">
        <x:f t="shared" si="2"/>
        <x:v>0</x:v>
      </x:c>
      <x:c r="G12" s="68">
        <x:v>0</x:v>
      </x:c>
      <x:c r="H12" s="69">
        <x:f t="shared" si="0"/>
        <x:v>0</x:v>
      </x:c>
    </x:row>
    <x:row r="13" spans="1:8" s="60" customFormat="1" ht="21.75" customHeight="1">
      <x:c r="A13" s="233" t="s">
        <x:v>59</x:v>
      </x:c>
      <x:c r="B13" s="224" t="s">
        <x:v>59</x:v>
      </x:c>
      <x:c r="C13" s="221" t="s">
        <x:v>46</x:v>
      </x:c>
      <x:c r="D13" s="67" t="s">
        <x:v>135</x:v>
      </x:c>
      <x:c r="E13" s="68">
        <x:v>68819856</x:v>
      </x:c>
      <x:c r="F13" s="68">
        <x:v>0</x:v>
      </x:c>
      <x:c r="G13" s="68">
        <x:v>0</x:v>
      </x:c>
      <x:c r="H13" s="69">
        <x:f>SUM(E13:G13)</x:f>
        <x:v>68819856</x:v>
      </x:c>
    </x:row>
    <x:row r="14" spans="1:8" s="60" customFormat="1" ht="21.75" customHeight="1">
      <x:c r="A14" s="234"/>
      <x:c r="B14" s="224"/>
      <x:c r="C14" s="221"/>
      <x:c r="D14" s="67" t="s">
        <x:v>152</x:v>
      </x:c>
      <x:c r="E14" s="68">
        <x:v>67917444</x:v>
      </x:c>
      <x:c r="F14" s="68">
        <x:v>0</x:v>
      </x:c>
      <x:c r="G14" s="68">
        <x:v>0</x:v>
      </x:c>
      <x:c r="H14" s="69">
        <x:f t="shared" ref="H14:H75" si="3">SUM(E14:G14)</x:f>
        <x:v>67917444</x:v>
      </x:c>
    </x:row>
    <x:row r="15" spans="1:8" s="60" customFormat="1" ht="21.75" customHeight="1">
      <x:c r="A15" s="234"/>
      <x:c r="B15" s="224"/>
      <x:c r="C15" s="222"/>
      <x:c r="D15" s="67" t="s">
        <x:v>145</x:v>
      </x:c>
      <x:c r="E15" s="68">
        <x:v>902412</x:v>
      </x:c>
      <x:c r="F15" s="68">
        <x:v>0</x:v>
      </x:c>
      <x:c r="G15" s="68">
        <x:v>0</x:v>
      </x:c>
      <x:c r="H15" s="69">
        <x:f t="shared" si="3"/>
        <x:v>902412</x:v>
      </x:c>
    </x:row>
    <x:row r="16" spans="1:8" s="60" customFormat="1" ht="21.75" customHeight="1">
      <x:c r="A16" s="239"/>
      <x:c r="B16" s="71"/>
      <x:c r="C16" s="225" t="s">
        <x:v>92</x:v>
      </x:c>
      <x:c r="D16" s="67" t="s">
        <x:v>135</x:v>
      </x:c>
      <x:c r="E16" s="68">
        <x:v>982702195</x:v>
      </x:c>
      <x:c r="F16" s="68">
        <x:v>0</x:v>
      </x:c>
      <x:c r="G16" s="68">
        <x:v>0</x:v>
      </x:c>
      <x:c r="H16" s="69">
        <x:f t="shared" si="3"/>
        <x:v>982702195</x:v>
      </x:c>
    </x:row>
    <x:row r="17" spans="1:8" s="60" customFormat="1" ht="21.75" customHeight="1">
      <x:c r="A17" s="239"/>
      <x:c r="B17" s="71"/>
      <x:c r="C17" s="221"/>
      <x:c r="D17" s="67" t="s">
        <x:v>152</x:v>
      </x:c>
      <x:c r="E17" s="68">
        <x:v>981090316</x:v>
      </x:c>
      <x:c r="F17" s="68">
        <x:v>0</x:v>
      </x:c>
      <x:c r="G17" s="68">
        <x:v>0</x:v>
      </x:c>
      <x:c r="H17" s="69">
        <x:f t="shared" si="3"/>
        <x:v>981090316</x:v>
      </x:c>
    </x:row>
    <x:row r="18" spans="1:8" s="60" customFormat="1" ht="21.75" customHeight="1">
      <x:c r="A18" s="239"/>
      <x:c r="B18" s="71"/>
      <x:c r="C18" s="222"/>
      <x:c r="D18" s="67" t="s">
        <x:v>145</x:v>
      </x:c>
      <x:c r="E18" s="68">
        <x:v>1611879</x:v>
      </x:c>
      <x:c r="F18" s="68">
        <x:v>0</x:v>
      </x:c>
      <x:c r="G18" s="68">
        <x:v>0</x:v>
      </x:c>
      <x:c r="H18" s="69">
        <x:f t="shared" si="3"/>
        <x:v>1611879</x:v>
      </x:c>
    </x:row>
    <x:row r="19" spans="1:8" s="60" customFormat="1" ht="21.75" customHeight="1">
      <x:c r="A19" s="239"/>
      <x:c r="B19" s="72"/>
      <x:c r="C19" s="225" t="s">
        <x:v>128</x:v>
      </x:c>
      <x:c r="D19" s="67" t="s">
        <x:v>135</x:v>
      </x:c>
      <x:c r="E19" s="68">
        <x:f>E13+E16</x:f>
        <x:v>1051522051</x:v>
      </x:c>
      <x:c r="F19" s="68">
        <x:v>0</x:v>
      </x:c>
      <x:c r="G19" s="68">
        <x:v>0</x:v>
      </x:c>
      <x:c r="H19" s="69">
        <x:f t="shared" si="3"/>
        <x:v>1051522051</x:v>
      </x:c>
    </x:row>
    <x:row r="20" spans="1:8" s="60" customFormat="1" ht="21.75" customHeight="1">
      <x:c r="A20" s="239"/>
      <x:c r="B20" s="72"/>
      <x:c r="C20" s="221"/>
      <x:c r="D20" s="67" t="s">
        <x:v>152</x:v>
      </x:c>
      <x:c r="E20" s="68">
        <x:f t="shared" ref="E20:E21" si="4">E14+E17</x:f>
        <x:v>1049007760</x:v>
      </x:c>
      <x:c r="F20" s="68">
        <x:v>0</x:v>
      </x:c>
      <x:c r="G20" s="68">
        <x:v>0</x:v>
      </x:c>
      <x:c r="H20" s="69">
        <x:f t="shared" si="3"/>
        <x:v>1049007760</x:v>
      </x:c>
    </x:row>
    <x:row r="21" spans="1:8" s="60" customFormat="1" ht="21.75" customHeight="1">
      <x:c r="A21" s="239"/>
      <x:c r="B21" s="72"/>
      <x:c r="C21" s="221"/>
      <x:c r="D21" s="67" t="s">
        <x:v>145</x:v>
      </x:c>
      <x:c r="E21" s="68">
        <x:f t="shared" si="4"/>
        <x:v>2514291</x:v>
      </x:c>
      <x:c r="F21" s="68">
        <x:v>0</x:v>
      </x:c>
      <x:c r="G21" s="68">
        <x:v>0</x:v>
      </x:c>
      <x:c r="H21" s="69">
        <x:f t="shared" si="3"/>
        <x:v>2514291</x:v>
      </x:c>
    </x:row>
    <x:row r="22" spans="1:8" s="60" customFormat="1" ht="21.75" customHeight="1">
      <x:c r="A22" s="239"/>
      <x:c r="B22" s="226" t="s">
        <x:v>134</x:v>
      </x:c>
      <x:c r="C22" s="225"/>
      <x:c r="D22" s="70" t="s">
        <x:v>135</x:v>
      </x:c>
      <x:c r="E22" s="68">
        <x:f>E19</x:f>
        <x:v>1051522051</x:v>
      </x:c>
      <x:c r="F22" s="68">
        <x:v>0</x:v>
      </x:c>
      <x:c r="G22" s="68">
        <x:v>0</x:v>
      </x:c>
      <x:c r="H22" s="69">
        <x:f t="shared" si="3"/>
        <x:v>1051522051</x:v>
      </x:c>
    </x:row>
    <x:row r="23" spans="1:8" s="60" customFormat="1" ht="21.75" customHeight="1">
      <x:c r="A23" s="239"/>
      <x:c r="B23" s="227"/>
      <x:c r="C23" s="221"/>
      <x:c r="D23" s="70" t="s">
        <x:v>152</x:v>
      </x:c>
      <x:c r="E23" s="68">
        <x:f t="shared" ref="E23:E24" si="5">E20</x:f>
        <x:v>1049007760</x:v>
      </x:c>
      <x:c r="F23" s="68">
        <x:v>0</x:v>
      </x:c>
      <x:c r="G23" s="68">
        <x:v>0</x:v>
      </x:c>
      <x:c r="H23" s="69">
        <x:f t="shared" si="3"/>
        <x:v>1049007760</x:v>
      </x:c>
    </x:row>
    <x:row r="24" spans="1:8" s="60" customFormat="1" ht="21.75" customHeight="1">
      <x:c r="A24" s="240"/>
      <x:c r="B24" s="254"/>
      <x:c r="C24" s="255"/>
      <x:c r="D24" s="151" t="s">
        <x:v>145</x:v>
      </x:c>
      <x:c r="E24" s="152">
        <x:f t="shared" si="5"/>
        <x:v>2514291</x:v>
      </x:c>
      <x:c r="F24" s="152">
        <x:v>0</x:v>
      </x:c>
      <x:c r="G24" s="152">
        <x:v>0</x:v>
      </x:c>
      <x:c r="H24" s="69">
        <x:f t="shared" si="3"/>
        <x:v>2514291</x:v>
      </x:c>
    </x:row>
    <x:row r="25" spans="1:8" s="60" customFormat="1" ht="21.75" customHeight="1">
      <x:c r="A25" s="238" t="s">
        <x:v>97</x:v>
      </x:c>
      <x:c r="B25" s="271" t="s">
        <x:v>97</x:v>
      </x:c>
      <x:c r="C25" s="223" t="s">
        <x:v>89</x:v>
      </x:c>
      <x:c r="D25" s="64" t="s">
        <x:v>135</x:v>
      </x:c>
      <x:c r="E25" s="65">
        <x:v>0</x:v>
      </x:c>
      <x:c r="F25" s="65">
        <x:v>0</x:v>
      </x:c>
      <x:c r="G25" s="65">
        <x:v>97061925</x:v>
      </x:c>
      <x:c r="H25" s="69">
        <x:f t="shared" si="3"/>
        <x:v>97061925</x:v>
      </x:c>
    </x:row>
    <x:row r="26" spans="1:8" s="60" customFormat="1" ht="21.75" customHeight="1">
      <x:c r="A26" s="236"/>
      <x:c r="B26" s="272"/>
      <x:c r="C26" s="224"/>
      <x:c r="D26" s="67" t="s">
        <x:v>152</x:v>
      </x:c>
      <x:c r="E26" s="68">
        <x:v>0</x:v>
      </x:c>
      <x:c r="F26" s="68">
        <x:v>0</x:v>
      </x:c>
      <x:c r="G26" s="68">
        <x:v>120552495</x:v>
      </x:c>
      <x:c r="H26" s="69">
        <x:f t="shared" si="3"/>
        <x:v>120552495</x:v>
      </x:c>
    </x:row>
    <x:row r="27" spans="1:8" s="60" customFormat="1" ht="21.75" customHeight="1">
      <x:c r="A27" s="237"/>
      <x:c r="B27" s="241"/>
      <x:c r="C27" s="242"/>
      <x:c r="D27" s="67" t="s">
        <x:v>145</x:v>
      </x:c>
      <x:c r="E27" s="68">
        <x:v>0</x:v>
      </x:c>
      <x:c r="F27" s="68">
        <x:v>0</x:v>
      </x:c>
      <x:c r="G27" s="68">
        <x:v>-23490570</x:v>
      </x:c>
      <x:c r="H27" s="69">
        <x:f t="shared" si="3"/>
        <x:v>-23490570</x:v>
      </x:c>
    </x:row>
    <x:row r="28" spans="1:8" s="60" customFormat="1" ht="21.75" customHeight="1">
      <x:c r="A28" s="235"/>
      <x:c r="B28" s="242"/>
      <x:c r="C28" s="241" t="s">
        <x:v>88</x:v>
      </x:c>
      <x:c r="D28" s="67" t="s">
        <x:v>135</x:v>
      </x:c>
      <x:c r="E28" s="68">
        <x:v>0</x:v>
      </x:c>
      <x:c r="F28" s="68">
        <x:v>0</x:v>
      </x:c>
      <x:c r="G28" s="68">
        <x:v>41700000</x:v>
      </x:c>
      <x:c r="H28" s="69">
        <x:f t="shared" si="3"/>
        <x:v>41700000</x:v>
      </x:c>
    </x:row>
    <x:row r="29" spans="1:8" s="60" customFormat="1" ht="21.75" customHeight="1">
      <x:c r="A29" s="236"/>
      <x:c r="B29" s="272"/>
      <x:c r="C29" s="224"/>
      <x:c r="D29" s="67" t="s">
        <x:v>152</x:v>
      </x:c>
      <x:c r="E29" s="68">
        <x:v>0</x:v>
      </x:c>
      <x:c r="F29" s="68">
        <x:v>0</x:v>
      </x:c>
      <x:c r="G29" s="68">
        <x:v>52166233</x:v>
      </x:c>
      <x:c r="H29" s="69">
        <x:f t="shared" si="3"/>
        <x:v>52166233</x:v>
      </x:c>
    </x:row>
    <x:row r="30" spans="1:8" s="60" customFormat="1" ht="21.75" customHeight="1">
      <x:c r="A30" s="237"/>
      <x:c r="B30" s="241"/>
      <x:c r="C30" s="242"/>
      <x:c r="D30" s="67" t="s">
        <x:v>145</x:v>
      </x:c>
      <x:c r="E30" s="68">
        <x:v>0</x:v>
      </x:c>
      <x:c r="F30" s="68">
        <x:v>0</x:v>
      </x:c>
      <x:c r="G30" s="68">
        <x:v>-10466233</x:v>
      </x:c>
      <x:c r="H30" s="69">
        <x:f t="shared" si="3"/>
        <x:v>-10466233</x:v>
      </x:c>
    </x:row>
    <x:row r="31" spans="1:8" s="60" customFormat="1" ht="21.75" customHeight="1">
      <x:c r="A31" s="230"/>
      <x:c r="B31" s="72"/>
      <x:c r="C31" s="225" t="s">
        <x:v>128</x:v>
      </x:c>
      <x:c r="D31" s="67" t="s">
        <x:v>135</x:v>
      </x:c>
      <x:c r="E31" s="68">
        <x:v>0</x:v>
      </x:c>
      <x:c r="F31" s="68">
        <x:v>0</x:v>
      </x:c>
      <x:c r="G31" s="68">
        <x:f>G25+G28</x:f>
        <x:v>138761925</x:v>
      </x:c>
      <x:c r="H31" s="69">
        <x:f t="shared" si="3"/>
        <x:v>138761925</x:v>
      </x:c>
    </x:row>
    <x:row r="32" spans="1:8" s="60" customFormat="1" ht="21.75" customHeight="1">
      <x:c r="A32" s="230"/>
      <x:c r="B32" s="72"/>
      <x:c r="C32" s="221"/>
      <x:c r="D32" s="67" t="s">
        <x:v>152</x:v>
      </x:c>
      <x:c r="E32" s="68">
        <x:v>0</x:v>
      </x:c>
      <x:c r="F32" s="68">
        <x:v>0</x:v>
      </x:c>
      <x:c r="G32" s="68">
        <x:f t="shared" ref="G32:G33" si="6">G26+G29</x:f>
        <x:v>172718728</x:v>
      </x:c>
      <x:c r="H32" s="69">
        <x:f t="shared" si="3"/>
        <x:v>172718728</x:v>
      </x:c>
    </x:row>
    <x:row r="33" spans="1:8" s="60" customFormat="1" ht="21.75" customHeight="1">
      <x:c r="A33" s="230"/>
      <x:c r="B33" s="72"/>
      <x:c r="C33" s="221"/>
      <x:c r="D33" s="67" t="s">
        <x:v>145</x:v>
      </x:c>
      <x:c r="E33" s="68">
        <x:v>0</x:v>
      </x:c>
      <x:c r="F33" s="68">
        <x:v>0</x:v>
      </x:c>
      <x:c r="G33" s="68">
        <x:f t="shared" si="6"/>
        <x:v>-33956803</x:v>
      </x:c>
      <x:c r="H33" s="69">
        <x:f t="shared" si="3"/>
        <x:v>-33956803</x:v>
      </x:c>
    </x:row>
    <x:row r="34" spans="1:8" s="60" customFormat="1" ht="21.75" customHeight="1">
      <x:c r="A34" s="230"/>
      <x:c r="B34" s="226" t="s">
        <x:v>134</x:v>
      </x:c>
      <x:c r="C34" s="225"/>
      <x:c r="D34" s="67" t="s">
        <x:v>135</x:v>
      </x:c>
      <x:c r="E34" s="68">
        <x:v>0</x:v>
      </x:c>
      <x:c r="F34" s="68">
        <x:v>0</x:v>
      </x:c>
      <x:c r="G34" s="68">
        <x:f>G31</x:f>
        <x:v>138761925</x:v>
      </x:c>
      <x:c r="H34" s="69">
        <x:f t="shared" si="3"/>
        <x:v>138761925</x:v>
      </x:c>
    </x:row>
    <x:row r="35" spans="1:8" s="60" customFormat="1" ht="21.75" customHeight="1">
      <x:c r="A35" s="230"/>
      <x:c r="B35" s="227"/>
      <x:c r="C35" s="221"/>
      <x:c r="D35" s="67" t="s">
        <x:v>152</x:v>
      </x:c>
      <x:c r="E35" s="68">
        <x:v>0</x:v>
      </x:c>
      <x:c r="F35" s="68">
        <x:v>0</x:v>
      </x:c>
      <x:c r="G35" s="68">
        <x:f t="shared" ref="G35:G36" si="7">G32</x:f>
        <x:v>172718728</x:v>
      </x:c>
      <x:c r="H35" s="69">
        <x:f t="shared" si="3"/>
        <x:v>172718728</x:v>
      </x:c>
    </x:row>
    <x:row r="36" spans="1:8" s="60" customFormat="1" ht="21.75" customHeight="1">
      <x:c r="A36" s="235"/>
      <x:c r="B36" s="228"/>
      <x:c r="C36" s="222"/>
      <x:c r="D36" s="67" t="s">
        <x:v>145</x:v>
      </x:c>
      <x:c r="E36" s="68">
        <x:v>0</x:v>
      </x:c>
      <x:c r="F36" s="68">
        <x:v>0</x:v>
      </x:c>
      <x:c r="G36" s="68">
        <x:f t="shared" si="7"/>
        <x:v>-33956803</x:v>
      </x:c>
      <x:c r="H36" s="69">
        <x:f t="shared" si="3"/>
        <x:v>-33956803</x:v>
      </x:c>
    </x:row>
    <x:row r="37" spans="1:8" s="60" customFormat="1" ht="21.75" customHeight="1">
      <x:c r="A37" s="233" t="s">
        <x:v>151</x:v>
      </x:c>
      <x:c r="B37" s="241" t="s">
        <x:v>151</x:v>
      </x:c>
      <x:c r="C37" s="241" t="s">
        <x:v>108</x:v>
      </x:c>
      <x:c r="D37" s="67" t="s">
        <x:v>135</x:v>
      </x:c>
      <x:c r="E37" s="68">
        <x:v>0</x:v>
      </x:c>
      <x:c r="F37" s="68">
        <x:v>0</x:v>
      </x:c>
      <x:c r="G37" s="68">
        <x:v>0</x:v>
      </x:c>
      <x:c r="H37" s="69">
        <x:f t="shared" si="3"/>
        <x:v>0</x:v>
      </x:c>
    </x:row>
    <x:row r="38" spans="1:8" s="60" customFormat="1" ht="21.75" customHeight="1">
      <x:c r="A38" s="234"/>
      <x:c r="B38" s="224"/>
      <x:c r="C38" s="224"/>
      <x:c r="D38" s="67" t="s">
        <x:v>152</x:v>
      </x:c>
      <x:c r="E38" s="68">
        <x:v>0</x:v>
      </x:c>
      <x:c r="F38" s="68">
        <x:v>0</x:v>
      </x:c>
      <x:c r="G38" s="68">
        <x:v>0</x:v>
      </x:c>
      <x:c r="H38" s="69">
        <x:f t="shared" si="3"/>
        <x:v>0</x:v>
      </x:c>
    </x:row>
    <x:row r="39" spans="1:8" s="60" customFormat="1" ht="21.75" customHeight="1">
      <x:c r="A39" s="234"/>
      <x:c r="B39" s="224"/>
      <x:c r="C39" s="242"/>
      <x:c r="D39" s="67" t="s">
        <x:v>145</x:v>
      </x:c>
      <x:c r="E39" s="68">
        <x:v>0</x:v>
      </x:c>
      <x:c r="F39" s="68">
        <x:v>0</x:v>
      </x:c>
      <x:c r="G39" s="68">
        <x:v>0</x:v>
      </x:c>
      <x:c r="H39" s="69">
        <x:f t="shared" si="3"/>
        <x:v>0</x:v>
      </x:c>
    </x:row>
    <x:row r="40" spans="1:8" s="60" customFormat="1" ht="21.75" customHeight="1">
      <x:c r="A40" s="239"/>
      <x:c r="B40" s="245"/>
      <x:c r="C40" s="241" t="s">
        <x:v>30</x:v>
      </x:c>
      <x:c r="D40" s="67" t="s">
        <x:v>135</x:v>
      </x:c>
      <x:c r="E40" s="68">
        <x:v>0</x:v>
      </x:c>
      <x:c r="F40" s="68">
        <x:v>0</x:v>
      </x:c>
      <x:c r="G40" s="68">
        <x:v>0</x:v>
      </x:c>
      <x:c r="H40" s="69">
        <x:f t="shared" si="3"/>
        <x:v>0</x:v>
      </x:c>
    </x:row>
    <x:row r="41" spans="1:8" s="60" customFormat="1" ht="21.75" customHeight="1">
      <x:c r="A41" s="239"/>
      <x:c r="B41" s="245"/>
      <x:c r="C41" s="224"/>
      <x:c r="D41" s="67" t="s">
        <x:v>152</x:v>
      </x:c>
      <x:c r="E41" s="68">
        <x:v>0</x:v>
      </x:c>
      <x:c r="F41" s="68">
        <x:v>0</x:v>
      </x:c>
      <x:c r="G41" s="68">
        <x:v>0</x:v>
      </x:c>
      <x:c r="H41" s="69">
        <x:f t="shared" si="3"/>
        <x:v>0</x:v>
      </x:c>
    </x:row>
    <x:row r="42" spans="1:8" s="60" customFormat="1" ht="21.75" customHeight="1">
      <x:c r="A42" s="239"/>
      <x:c r="B42" s="245"/>
      <x:c r="C42" s="242"/>
      <x:c r="D42" s="67" t="s">
        <x:v>145</x:v>
      </x:c>
      <x:c r="E42" s="68">
        <x:v>0</x:v>
      </x:c>
      <x:c r="F42" s="68">
        <x:v>0</x:v>
      </x:c>
      <x:c r="G42" s="68">
        <x:v>0</x:v>
      </x:c>
      <x:c r="H42" s="69">
        <x:f t="shared" si="3"/>
        <x:v>0</x:v>
      </x:c>
    </x:row>
    <x:row r="43" spans="1:8" s="60" customFormat="1" ht="21.75" customHeight="1">
      <x:c r="A43" s="243"/>
      <x:c r="B43" s="72"/>
      <x:c r="C43" s="225" t="s">
        <x:v>128</x:v>
      </x:c>
      <x:c r="D43" s="67" t="s">
        <x:v>135</x:v>
      </x:c>
      <x:c r="E43" s="68">
        <x:v>0</x:v>
      </x:c>
      <x:c r="F43" s="68">
        <x:v>0</x:v>
      </x:c>
      <x:c r="G43" s="68">
        <x:v>0</x:v>
      </x:c>
      <x:c r="H43" s="69">
        <x:f t="shared" si="3"/>
        <x:v>0</x:v>
      </x:c>
    </x:row>
    <x:row r="44" spans="1:8" s="60" customFormat="1" ht="21.75" customHeight="1">
      <x:c r="A44" s="243"/>
      <x:c r="B44" s="72"/>
      <x:c r="C44" s="221"/>
      <x:c r="D44" s="67" t="s">
        <x:v>152</x:v>
      </x:c>
      <x:c r="E44" s="68">
        <x:v>0</x:v>
      </x:c>
      <x:c r="F44" s="68">
        <x:v>0</x:v>
      </x:c>
      <x:c r="G44" s="68">
        <x:v>0</x:v>
      </x:c>
      <x:c r="H44" s="69">
        <x:f t="shared" si="3"/>
        <x:v>0</x:v>
      </x:c>
    </x:row>
    <x:row r="45" spans="1:8" s="60" customFormat="1" ht="21.75" customHeight="1">
      <x:c r="A45" s="270"/>
      <x:c r="B45" s="153"/>
      <x:c r="C45" s="255"/>
      <x:c r="D45" s="154" t="s">
        <x:v>145</x:v>
      </x:c>
      <x:c r="E45" s="68">
        <x:v>0</x:v>
      </x:c>
      <x:c r="F45" s="68">
        <x:v>0</x:v>
      </x:c>
      <x:c r="G45" s="68">
        <x:v>0</x:v>
      </x:c>
      <x:c r="H45" s="69">
        <x:f t="shared" si="3"/>
        <x:v>0</x:v>
      </x:c>
    </x:row>
    <x:row r="46" spans="1:8" s="60" customFormat="1" ht="21.75" customHeight="1">
      <x:c r="A46" s="259"/>
      <x:c r="B46" s="246" t="s">
        <x:v>134</x:v>
      </x:c>
      <x:c r="C46" s="220"/>
      <x:c r="D46" s="64" t="s">
        <x:v>135</x:v>
      </x:c>
      <x:c r="E46" s="65">
        <x:v>0</x:v>
      </x:c>
      <x:c r="F46" s="65">
        <x:f>F43</x:f>
        <x:v>0</x:v>
      </x:c>
      <x:c r="G46" s="65">
        <x:v>0</x:v>
      </x:c>
      <x:c r="H46" s="69">
        <x:f t="shared" si="3"/>
        <x:v>0</x:v>
      </x:c>
    </x:row>
    <x:row r="47" spans="1:8" s="60" customFormat="1" ht="21.75" customHeight="1">
      <x:c r="A47" s="243"/>
      <x:c r="B47" s="227"/>
      <x:c r="C47" s="221"/>
      <x:c r="D47" s="67" t="s">
        <x:v>152</x:v>
      </x:c>
      <x:c r="E47" s="68">
        <x:v>0</x:v>
      </x:c>
      <x:c r="F47" s="68">
        <x:f>F44</x:f>
        <x:v>0</x:v>
      </x:c>
      <x:c r="G47" s="68">
        <x:v>0</x:v>
      </x:c>
      <x:c r="H47" s="69">
        <x:f t="shared" si="3"/>
        <x:v>0</x:v>
      </x:c>
    </x:row>
    <x:row r="48" spans="1:8" s="60" customFormat="1" ht="21.75" customHeight="1">
      <x:c r="A48" s="244"/>
      <x:c r="B48" s="228"/>
      <x:c r="C48" s="222"/>
      <x:c r="D48" s="67" t="s">
        <x:v>145</x:v>
      </x:c>
      <x:c r="E48" s="68">
        <x:v>0</x:v>
      </x:c>
      <x:c r="F48" s="68">
        <x:v>0</x:v>
      </x:c>
      <x:c r="G48" s="68">
        <x:v>0</x:v>
      </x:c>
      <x:c r="H48" s="69">
        <x:f t="shared" si="3"/>
        <x:v>0</x:v>
      </x:c>
    </x:row>
    <x:row r="49" spans="1:8" s="60" customFormat="1" ht="21.75" customHeight="1">
      <x:c r="A49" s="233" t="s">
        <x:v>138</x:v>
      </x:c>
      <x:c r="B49" s="241" t="s">
        <x:v>138</x:v>
      </x:c>
      <x:c r="C49" s="241" t="s">
        <x:v>81</x:v>
      </x:c>
      <x:c r="D49" s="67" t="s">
        <x:v>135</x:v>
      </x:c>
      <x:c r="E49" s="68">
        <x:v>47150911</x:v>
      </x:c>
      <x:c r="F49" s="68">
        <x:v>16311804</x:v>
      </x:c>
      <x:c r="G49" s="68">
        <x:v>0</x:v>
      </x:c>
      <x:c r="H49" s="69">
        <x:f t="shared" si="3"/>
        <x:v>63462715</x:v>
      </x:c>
    </x:row>
    <x:row r="50" spans="1:8" s="60" customFormat="1" ht="21.75" customHeight="1">
      <x:c r="A50" s="234"/>
      <x:c r="B50" s="224"/>
      <x:c r="C50" s="224"/>
      <x:c r="D50" s="67" t="s">
        <x:v>152</x:v>
      </x:c>
      <x:c r="E50" s="68">
        <x:v>47150911</x:v>
      </x:c>
      <x:c r="F50" s="68">
        <x:v>16311804</x:v>
      </x:c>
      <x:c r="G50" s="68">
        <x:v>0</x:v>
      </x:c>
      <x:c r="H50" s="69">
        <x:f t="shared" si="3"/>
        <x:v>63462715</x:v>
      </x:c>
    </x:row>
    <x:row r="51" spans="1:8" s="60" customFormat="1" ht="21.75" customHeight="1">
      <x:c r="A51" s="234"/>
      <x:c r="B51" s="224"/>
      <x:c r="C51" s="242"/>
      <x:c r="D51" s="67" t="s">
        <x:v>145</x:v>
      </x:c>
      <x:c r="E51" s="68">
        <x:v>0</x:v>
      </x:c>
      <x:c r="F51" s="68">
        <x:v>0</x:v>
      </x:c>
      <x:c r="G51" s="68">
        <x:v>0</x:v>
      </x:c>
      <x:c r="H51" s="69">
        <x:f t="shared" si="3"/>
        <x:v>0</x:v>
      </x:c>
    </x:row>
    <x:row r="52" spans="1:8" s="60" customFormat="1" ht="21.75" customHeight="1">
      <x:c r="A52" s="239"/>
      <x:c r="B52" s="245"/>
      <x:c r="C52" s="241" t="s">
        <x:v>21</x:v>
      </x:c>
      <x:c r="D52" s="67" t="s">
        <x:v>135</x:v>
      </x:c>
      <x:c r="E52" s="68">
        <x:v>0</x:v>
      </x:c>
      <x:c r="F52" s="68">
        <x:v>0</x:v>
      </x:c>
      <x:c r="G52" s="68">
        <x:v>26738043</x:v>
      </x:c>
      <x:c r="H52" s="69">
        <x:f t="shared" si="3"/>
        <x:v>26738043</x:v>
      </x:c>
    </x:row>
    <x:row r="53" spans="1:8" s="60" customFormat="1" ht="21.75" customHeight="1">
      <x:c r="A53" s="239"/>
      <x:c r="B53" s="245"/>
      <x:c r="C53" s="224"/>
      <x:c r="D53" s="67" t="s">
        <x:v>152</x:v>
      </x:c>
      <x:c r="E53" s="68">
        <x:v>0</x:v>
      </x:c>
      <x:c r="F53" s="68">
        <x:v>0</x:v>
      </x:c>
      <x:c r="G53" s="68">
        <x:v>26738043</x:v>
      </x:c>
      <x:c r="H53" s="69">
        <x:f t="shared" si="3"/>
        <x:v>26738043</x:v>
      </x:c>
    </x:row>
    <x:row r="54" spans="1:8" s="60" customFormat="1" ht="21.75" customHeight="1">
      <x:c r="A54" s="239"/>
      <x:c r="B54" s="245"/>
      <x:c r="C54" s="242"/>
      <x:c r="D54" s="67" t="s">
        <x:v>145</x:v>
      </x:c>
      <x:c r="E54" s="68">
        <x:v>0</x:v>
      </x:c>
      <x:c r="F54" s="68">
        <x:v>0</x:v>
      </x:c>
      <x:c r="G54" s="68">
        <x:v>0</x:v>
      </x:c>
      <x:c r="H54" s="69">
        <x:f t="shared" si="3"/>
        <x:v>0</x:v>
      </x:c>
    </x:row>
    <x:row r="55" spans="1:8" s="60" customFormat="1" ht="21.75" customHeight="1">
      <x:c r="A55" s="243"/>
      <x:c r="B55" s="72"/>
      <x:c r="C55" s="225" t="s">
        <x:v>128</x:v>
      </x:c>
      <x:c r="D55" s="67" t="s">
        <x:v>135</x:v>
      </x:c>
      <x:c r="E55" s="68">
        <x:f>E49</x:f>
        <x:v>47150911</x:v>
      </x:c>
      <x:c r="F55" s="68">
        <x:f>F49</x:f>
        <x:v>16311804</x:v>
      </x:c>
      <x:c r="G55" s="68">
        <x:f>G52</x:f>
        <x:v>26738043</x:v>
      </x:c>
      <x:c r="H55" s="69">
        <x:f t="shared" si="3"/>
        <x:v>90200758</x:v>
      </x:c>
    </x:row>
    <x:row r="56" spans="1:8" s="60" customFormat="1" ht="21.75" customHeight="1">
      <x:c r="A56" s="243"/>
      <x:c r="B56" s="72"/>
      <x:c r="C56" s="221"/>
      <x:c r="D56" s="67" t="s">
        <x:v>152</x:v>
      </x:c>
      <x:c r="E56" s="68">
        <x:f>E50</x:f>
        <x:v>47150911</x:v>
      </x:c>
      <x:c r="F56" s="68">
        <x:f>F50</x:f>
        <x:v>16311804</x:v>
      </x:c>
      <x:c r="G56" s="68">
        <x:f>G53</x:f>
        <x:v>26738043</x:v>
      </x:c>
      <x:c r="H56" s="69">
        <x:f t="shared" si="3"/>
        <x:v>90200758</x:v>
      </x:c>
    </x:row>
    <x:row r="57" spans="1:8" s="60" customFormat="1" ht="21.75" customHeight="1">
      <x:c r="A57" s="243"/>
      <x:c r="B57" s="72"/>
      <x:c r="C57" s="221"/>
      <x:c r="D57" s="67" t="s">
        <x:v>145</x:v>
      </x:c>
      <x:c r="E57" s="68">
        <x:v>0</x:v>
      </x:c>
      <x:c r="F57" s="68">
        <x:v>0</x:v>
      </x:c>
      <x:c r="G57" s="68">
        <x:v>0</x:v>
      </x:c>
      <x:c r="H57" s="69">
        <x:f t="shared" si="3"/>
        <x:v>0</x:v>
      </x:c>
    </x:row>
    <x:row r="58" spans="1:8" s="60" customFormat="1" ht="21.75" customHeight="1">
      <x:c r="A58" s="243"/>
      <x:c r="B58" s="226" t="s">
        <x:v>134</x:v>
      </x:c>
      <x:c r="C58" s="225"/>
      <x:c r="D58" s="67" t="s">
        <x:v>135</x:v>
      </x:c>
      <x:c r="E58" s="68">
        <x:f>E55</x:f>
        <x:v>47150911</x:v>
      </x:c>
      <x:c r="F58" s="68">
        <x:f>F55</x:f>
        <x:v>16311804</x:v>
      </x:c>
      <x:c r="G58" s="68">
        <x:f>G55</x:f>
        <x:v>26738043</x:v>
      </x:c>
      <x:c r="H58" s="69">
        <x:f t="shared" si="3"/>
        <x:v>90200758</x:v>
      </x:c>
    </x:row>
    <x:row r="59" spans="1:8" s="60" customFormat="1" ht="21.75" customHeight="1">
      <x:c r="A59" s="243"/>
      <x:c r="B59" s="227"/>
      <x:c r="C59" s="221"/>
      <x:c r="D59" s="67" t="s">
        <x:v>152</x:v>
      </x:c>
      <x:c r="E59" s="68">
        <x:f>E56</x:f>
        <x:v>47150911</x:v>
      </x:c>
      <x:c r="F59" s="68">
        <x:f t="shared" ref="F59:G60" si="8">F56</x:f>
        <x:v>16311804</x:v>
      </x:c>
      <x:c r="G59" s="68">
        <x:f t="shared" si="8"/>
        <x:v>26738043</x:v>
      </x:c>
      <x:c r="H59" s="69">
        <x:f t="shared" si="3"/>
        <x:v>90200758</x:v>
      </x:c>
    </x:row>
    <x:row r="60" spans="1:8" s="60" customFormat="1" ht="21.75" customHeight="1">
      <x:c r="A60" s="244"/>
      <x:c r="B60" s="228"/>
      <x:c r="C60" s="222"/>
      <x:c r="D60" s="67" t="s">
        <x:v>145</x:v>
      </x:c>
      <x:c r="E60" s="68">
        <x:v>0</x:v>
      </x:c>
      <x:c r="F60" s="68">
        <x:f t="shared" si="8"/>
        <x:v>0</x:v>
      </x:c>
      <x:c r="G60" s="68">
        <x:f t="shared" si="8"/>
        <x:v>0</x:v>
      </x:c>
      <x:c r="H60" s="69">
        <x:f t="shared" si="3"/>
        <x:v>0</x:v>
      </x:c>
    </x:row>
    <x:row r="61" spans="1:8" s="60" customFormat="1" ht="21.75" customHeight="1">
      <x:c r="A61" s="233" t="s">
        <x:v>122</x:v>
      </x:c>
      <x:c r="B61" s="241" t="s">
        <x:v>122</x:v>
      </x:c>
      <x:c r="C61" s="241" t="s">
        <x:v>98</x:v>
      </x:c>
      <x:c r="D61" s="67" t="s">
        <x:v>135</x:v>
      </x:c>
      <x:c r="E61" s="68">
        <x:v>0</x:v>
      </x:c>
      <x:c r="F61" s="68">
        <x:v>200000</x:v>
      </x:c>
      <x:c r="G61" s="68">
        <x:v>0</x:v>
      </x:c>
      <x:c r="H61" s="69">
        <x:f t="shared" si="3"/>
        <x:v>200000</x:v>
      </x:c>
    </x:row>
    <x:row r="62" spans="1:8" s="60" customFormat="1" ht="21.75" customHeight="1">
      <x:c r="A62" s="234"/>
      <x:c r="B62" s="224"/>
      <x:c r="C62" s="224"/>
      <x:c r="D62" s="67" t="s">
        <x:v>152</x:v>
      </x:c>
      <x:c r="E62" s="68">
        <x:v>0</x:v>
      </x:c>
      <x:c r="F62" s="68">
        <x:v>0</x:v>
      </x:c>
      <x:c r="G62" s="68">
        <x:v>0</x:v>
      </x:c>
      <x:c r="H62" s="69">
        <x:f t="shared" si="3"/>
        <x:v>0</x:v>
      </x:c>
    </x:row>
    <x:row r="63" spans="1:8" s="60" customFormat="1" ht="21.75" customHeight="1">
      <x:c r="A63" s="234"/>
      <x:c r="B63" s="224"/>
      <x:c r="C63" s="242"/>
      <x:c r="D63" s="67" t="s">
        <x:v>145</x:v>
      </x:c>
      <x:c r="E63" s="68">
        <x:v>0</x:v>
      </x:c>
      <x:c r="F63" s="68">
        <x:v>200000</x:v>
      </x:c>
      <x:c r="G63" s="68">
        <x:v>0</x:v>
      </x:c>
      <x:c r="H63" s="69">
        <x:f t="shared" si="3"/>
        <x:v>200000</x:v>
      </x:c>
    </x:row>
    <x:row r="64" spans="1:8" s="60" customFormat="1" ht="21.75" customHeight="1">
      <x:c r="A64" s="234"/>
      <x:c r="B64" s="224"/>
      <x:c r="C64" s="241" t="s">
        <x:v>13</x:v>
      </x:c>
      <x:c r="D64" s="67" t="s">
        <x:v>135</x:v>
      </x:c>
      <x:c r="E64" s="68">
        <x:v>0</x:v>
      </x:c>
      <x:c r="F64" s="68">
        <x:v>10000</x:v>
      </x:c>
      <x:c r="G64" s="68">
        <x:v>0</x:v>
      </x:c>
      <x:c r="H64" s="69">
        <x:f t="shared" si="3"/>
        <x:v>10000</x:v>
      </x:c>
    </x:row>
    <x:row r="65" spans="1:8" s="60" customFormat="1" ht="21.75" customHeight="1">
      <x:c r="A65" s="234"/>
      <x:c r="B65" s="224"/>
      <x:c r="C65" s="224"/>
      <x:c r="D65" s="67" t="s">
        <x:v>152</x:v>
      </x:c>
      <x:c r="E65" s="68">
        <x:v>0</x:v>
      </x:c>
      <x:c r="F65" s="68">
        <x:v>8456</x:v>
      </x:c>
      <x:c r="G65" s="68">
        <x:v>8723</x:v>
      </x:c>
      <x:c r="H65" s="69">
        <x:f t="shared" si="3"/>
        <x:v>17179</x:v>
      </x:c>
    </x:row>
    <x:row r="66" spans="1:8" s="60" customFormat="1" ht="21.75" customHeight="1">
      <x:c r="A66" s="256"/>
      <x:c r="B66" s="258"/>
      <x:c r="C66" s="258"/>
      <x:c r="D66" s="154" t="s">
        <x:v>145</x:v>
      </x:c>
      <x:c r="E66" s="152">
        <x:v>0</x:v>
      </x:c>
      <x:c r="F66" s="152">
        <x:v>1544</x:v>
      </x:c>
      <x:c r="G66" s="152">
        <x:v>-8723</x:v>
      </x:c>
      <x:c r="H66" s="69">
        <x:f t="shared" si="3"/>
        <x:v>-7179</x:v>
      </x:c>
    </x:row>
    <x:row r="67" spans="1:8" s="60" customFormat="1" ht="21.75" customHeight="1">
      <x:c r="A67" s="257"/>
      <x:c r="B67" s="223"/>
      <x:c r="C67" s="223" t="s">
        <x:v>74</x:v>
      </x:c>
      <x:c r="D67" s="64" t="s">
        <x:v>135</x:v>
      </x:c>
      <x:c r="E67" s="65">
        <x:v>0</x:v>
      </x:c>
      <x:c r="F67" s="65">
        <x:v>14240000</x:v>
      </x:c>
      <x:c r="G67" s="65">
        <x:v>0</x:v>
      </x:c>
      <x:c r="H67" s="69">
        <x:f t="shared" si="3"/>
        <x:v>14240000</x:v>
      </x:c>
    </x:row>
    <x:row r="68" spans="1:8" s="60" customFormat="1" ht="21.75" customHeight="1">
      <x:c r="A68" s="234"/>
      <x:c r="B68" s="224"/>
      <x:c r="C68" s="224"/>
      <x:c r="D68" s="67" t="s">
        <x:v>152</x:v>
      </x:c>
      <x:c r="E68" s="68">
        <x:v>0</x:v>
      </x:c>
      <x:c r="F68" s="68">
        <x:v>16268010</x:v>
      </x:c>
      <x:c r="G68" s="68">
        <x:v>0</x:v>
      </x:c>
      <x:c r="H68" s="69">
        <x:f t="shared" si="3"/>
        <x:v>16268010</x:v>
      </x:c>
    </x:row>
    <x:row r="69" spans="1:8" s="60" customFormat="1" ht="21.75" customHeight="1">
      <x:c r="A69" s="234"/>
      <x:c r="B69" s="224"/>
      <x:c r="C69" s="242"/>
      <x:c r="D69" s="67" t="s">
        <x:v>145</x:v>
      </x:c>
      <x:c r="E69" s="68">
        <x:v>0</x:v>
      </x:c>
      <x:c r="F69" s="68">
        <x:v>-2028010</x:v>
      </x:c>
      <x:c r="G69" s="68">
        <x:v>0</x:v>
      </x:c>
      <x:c r="H69" s="69">
        <x:f t="shared" si="3"/>
        <x:v>-2028010</x:v>
      </x:c>
    </x:row>
    <x:row r="70" spans="1:8" s="60" customFormat="1" ht="21.75" customHeight="1">
      <x:c r="A70" s="230"/>
      <x:c r="B70" s="72"/>
      <x:c r="C70" s="225" t="s">
        <x:v>128</x:v>
      </x:c>
      <x:c r="D70" s="67" t="s">
        <x:v>135</x:v>
      </x:c>
      <x:c r="E70" s="68">
        <x:f>E61+E64+E67</x:f>
        <x:v>0</x:v>
      </x:c>
      <x:c r="F70" s="68">
        <x:f t="shared" ref="F70:G70" si="9">F61+F64+F67</x:f>
        <x:v>14450000</x:v>
      </x:c>
      <x:c r="G70" s="68">
        <x:f t="shared" si="9"/>
        <x:v>0</x:v>
      </x:c>
      <x:c r="H70" s="69">
        <x:f t="shared" si="3"/>
        <x:v>14450000</x:v>
      </x:c>
    </x:row>
    <x:row r="71" spans="1:8" s="60" customFormat="1" ht="21.75" customHeight="1">
      <x:c r="A71" s="230"/>
      <x:c r="B71" s="72"/>
      <x:c r="C71" s="221"/>
      <x:c r="D71" s="67" t="s">
        <x:v>152</x:v>
      </x:c>
      <x:c r="E71" s="68">
        <x:f t="shared" ref="E71:G72" si="10">E62+E65+E68</x:f>
        <x:v>0</x:v>
      </x:c>
      <x:c r="F71" s="68">
        <x:f t="shared" si="10"/>
        <x:v>16276466</x:v>
      </x:c>
      <x:c r="G71" s="68">
        <x:f t="shared" si="10"/>
        <x:v>8723</x:v>
      </x:c>
      <x:c r="H71" s="69">
        <x:f t="shared" si="3"/>
        <x:v>16285189</x:v>
      </x:c>
    </x:row>
    <x:row r="72" spans="1:8" s="60" customFormat="1" ht="21.75" customHeight="1">
      <x:c r="A72" s="230"/>
      <x:c r="B72" s="73"/>
      <x:c r="C72" s="221"/>
      <x:c r="D72" s="67" t="s">
        <x:v>145</x:v>
      </x:c>
      <x:c r="E72" s="68">
        <x:f t="shared" si="10"/>
        <x:v>0</x:v>
      </x:c>
      <x:c r="F72" s="68">
        <x:f t="shared" si="10"/>
        <x:v>-1826466</x:v>
      </x:c>
      <x:c r="G72" s="68">
        <x:f t="shared" si="10"/>
        <x:v>-8723</x:v>
      </x:c>
      <x:c r="H72" s="69">
        <x:f t="shared" si="3"/>
        <x:v>-1835189</x:v>
      </x:c>
    </x:row>
    <x:row r="73" spans="1:8" s="60" customFormat="1" ht="21.75" customHeight="1">
      <x:c r="A73" s="230"/>
      <x:c r="B73" s="226" t="s">
        <x:v>134</x:v>
      </x:c>
      <x:c r="C73" s="225"/>
      <x:c r="D73" s="67" t="s">
        <x:v>135</x:v>
      </x:c>
      <x:c r="E73" s="68">
        <x:f>E70</x:f>
        <x:v>0</x:v>
      </x:c>
      <x:c r="F73" s="68">
        <x:f t="shared" ref="F73:G73" si="11">F70</x:f>
        <x:v>14450000</x:v>
      </x:c>
      <x:c r="G73" s="68">
        <x:f t="shared" si="11"/>
        <x:v>0</x:v>
      </x:c>
      <x:c r="H73" s="69">
        <x:f t="shared" si="3"/>
        <x:v>14450000</x:v>
      </x:c>
    </x:row>
    <x:row r="74" spans="1:8" s="60" customFormat="1" ht="21.75" customHeight="1">
      <x:c r="A74" s="230"/>
      <x:c r="B74" s="227"/>
      <x:c r="C74" s="221"/>
      <x:c r="D74" s="67" t="s">
        <x:v>152</x:v>
      </x:c>
      <x:c r="E74" s="68">
        <x:f t="shared" ref="E74:G75" si="12">E71</x:f>
        <x:v>0</x:v>
      </x:c>
      <x:c r="F74" s="68">
        <x:f t="shared" si="12"/>
        <x:v>16276466</x:v>
      </x:c>
      <x:c r="G74" s="68">
        <x:f t="shared" si="12"/>
        <x:v>8723</x:v>
      </x:c>
      <x:c r="H74" s="69">
        <x:f t="shared" si="3"/>
        <x:v>16285189</x:v>
      </x:c>
    </x:row>
    <x:row r="75" spans="1:8" s="60" customFormat="1" ht="21.75" customHeight="1">
      <x:c r="A75" s="253"/>
      <x:c r="B75" s="254"/>
      <x:c r="C75" s="255"/>
      <x:c r="D75" s="154" t="s">
        <x:v>145</x:v>
      </x:c>
      <x:c r="E75" s="152">
        <x:f t="shared" si="12"/>
        <x:v>0</x:v>
      </x:c>
      <x:c r="F75" s="152">
        <x:f t="shared" si="12"/>
        <x:v>-1826466</x:v>
      </x:c>
      <x:c r="G75" s="152">
        <x:f t="shared" si="12"/>
        <x:v>-8723</x:v>
      </x:c>
      <x:c r="H75" s="69">
        <x:f t="shared" si="3"/>
        <x:v>-1835189</x:v>
      </x:c>
    </x:row>
    <x:row r="76" spans="1:8" s="60" customFormat="1" ht="21.75" customHeight="1">
      <x:c r="A76" s="247" t="s">
        <x:v>139</x:v>
      </x:c>
      <x:c r="B76" s="248"/>
      <x:c r="C76" s="248"/>
      <x:c r="D76" s="74" t="s">
        <x:v>135</x:v>
      </x:c>
      <x:c r="E76" s="139">
        <x:f>E10+E22+E34+E46+E58+E73</x:f>
        <x:v>1098672962</x:v>
      </x:c>
      <x:c r="F76" s="139">
        <x:f t="shared" ref="F76:H76" si="13">F10+F22+F34+F46+F58+F73</x:f>
        <x:v>30761804</x:v>
      </x:c>
      <x:c r="G76" s="139">
        <x:f t="shared" si="13"/>
        <x:v>165499968</x:v>
      </x:c>
      <x:c r="H76" s="139">
        <x:f t="shared" si="13"/>
        <x:v>1294934734</x:v>
      </x:c>
    </x:row>
    <x:row r="77" spans="1:8" s="60" customFormat="1" ht="21.75" customHeight="1">
      <x:c r="A77" s="249"/>
      <x:c r="B77" s="250"/>
      <x:c r="C77" s="250"/>
      <x:c r="D77" s="75" t="s">
        <x:v>152</x:v>
      </x:c>
      <x:c r="E77" s="76">
        <x:f t="shared" ref="E77:H78" si="14">E11+E23+E35+E47+E59+E74</x:f>
        <x:v>1096158671</x:v>
      </x:c>
      <x:c r="F77" s="76">
        <x:f t="shared" si="14"/>
        <x:v>32588270</x:v>
      </x:c>
      <x:c r="G77" s="76">
        <x:f t="shared" si="14"/>
        <x:v>199465494</x:v>
      </x:c>
      <x:c r="H77" s="76">
        <x:f t="shared" si="14"/>
        <x:v>1328212435</x:v>
      </x:c>
    </x:row>
    <x:row r="78" spans="1:8" s="60" customFormat="1" ht="21.75" customHeight="1">
      <x:c r="A78" s="251"/>
      <x:c r="B78" s="252"/>
      <x:c r="C78" s="252"/>
      <x:c r="D78" s="77" t="s">
        <x:v>145</x:v>
      </x:c>
      <x:c r="E78" s="140">
        <x:f t="shared" si="14"/>
        <x:v>2514291</x:v>
      </x:c>
      <x:c r="F78" s="140">
        <x:f t="shared" si="14"/>
        <x:v>-1826466</x:v>
      </x:c>
      <x:c r="G78" s="140">
        <x:f t="shared" si="14"/>
        <x:v>-33965526</x:v>
      </x:c>
      <x:c r="H78" s="140">
        <x:f t="shared" si="14"/>
        <x:v>-33277701</x:v>
      </x:c>
    </x:row>
    <x:row r="80" spans="7:7">
      <x:c r="G80" s="136"/>
    </x:row>
  </x:sheetData>
  <x:mergeCells count="68">
    <x:mergeCell ref="C4:C6"/>
    <x:mergeCell ref="B4:B6"/>
    <x:mergeCell ref="B7:B9"/>
    <x:mergeCell ref="C7:C9"/>
    <x:mergeCell ref="B10:C12"/>
    <x:mergeCell ref="A4:A6"/>
    <x:mergeCell ref="A7:A9"/>
    <x:mergeCell ref="A10:A12"/>
    <x:mergeCell ref="A13:A15"/>
    <x:mergeCell ref="A28:A30"/>
    <x:mergeCell ref="A25:A27"/>
    <x:mergeCell ref="A19:A21"/>
    <x:mergeCell ref="A22:A24"/>
    <x:mergeCell ref="A61:A63"/>
    <x:mergeCell ref="B61:B63"/>
    <x:mergeCell ref="C61:C63"/>
    <x:mergeCell ref="A58:A60"/>
    <x:mergeCell ref="A55:A57"/>
    <x:mergeCell ref="B58:C60"/>
    <x:mergeCell ref="C55:C57"/>
    <x:mergeCell ref="B49:B51"/>
    <x:mergeCell ref="B52:B54"/>
    <x:mergeCell ref="B46:C48"/>
    <x:mergeCell ref="A49:A51"/>
    <x:mergeCell ref="C52:C54"/>
    <x:mergeCell ref="B13:B15"/>
    <x:mergeCell ref="C13:C15"/>
    <x:mergeCell ref="A76:C78"/>
    <x:mergeCell ref="A70:A72"/>
    <x:mergeCell ref="A73:A75"/>
    <x:mergeCell ref="C70:C72"/>
    <x:mergeCell ref="B73:C75"/>
    <x:mergeCell ref="A64:A66"/>
    <x:mergeCell ref="A67:A69"/>
    <x:mergeCell ref="B64:B66"/>
    <x:mergeCell ref="C64:C66"/>
    <x:mergeCell ref="B67:B69"/>
    <x:mergeCell ref="C67:C69"/>
    <x:mergeCell ref="A46:A48"/>
    <x:mergeCell ref="A52:A54"/>
    <x:mergeCell ref="C49:C51"/>
    <x:mergeCell ref="A1:H1"/>
    <x:mergeCell ref="A2:C2"/>
    <x:mergeCell ref="D2:D3"/>
    <x:mergeCell ref="E2:E3"/>
    <x:mergeCell ref="F2:F3"/>
    <x:mergeCell ref="G2:G3"/>
    <x:mergeCell ref="H2:H3"/>
    <x:mergeCell ref="A43:A45"/>
    <x:mergeCell ref="C40:C42"/>
    <x:mergeCell ref="A34:A36"/>
    <x:mergeCell ref="C43:C45"/>
    <x:mergeCell ref="C37:C39"/>
    <x:mergeCell ref="A37:A39"/>
    <x:mergeCell ref="B34:C36"/>
    <x:mergeCell ref="B37:B39"/>
    <x:mergeCell ref="B40:B42"/>
    <x:mergeCell ref="C16:C18"/>
    <x:mergeCell ref="C19:C21"/>
    <x:mergeCell ref="A40:A42"/>
    <x:mergeCell ref="A31:A33"/>
    <x:mergeCell ref="C31:C33"/>
    <x:mergeCell ref="B22:C24"/>
    <x:mergeCell ref="A16:A18"/>
    <x:mergeCell ref="B25:B27"/>
    <x:mergeCell ref="B28:B30"/>
    <x:mergeCell ref="C28:C30"/>
    <x:mergeCell ref="C25:C27"/>
  </x:mergeCells>
  <x:pageMargins left="0.7086111307144165" right="0.7086111307144165" top="1.1808333396911621" bottom="0.78694444894790649" header="0" footer="0"/>
  <x:pageSetup paperSize="9" scale="79" firstPageNumber="139" fitToWidth="1" fitToHeight="0" orientation="landscape" usePrinterDefaults="1" blackAndWhite="0" draft="0" useFirstPageNumber="1" horizontalDpi="600" verticalDpi="600" copies="1"/>
  <x:headerFooter>
    <x:oddFooter xml:space="preserve">&amp;C&amp;"맑은 고딕,Regular"
</x:oddFooter>
  </x:headerFooter>
  <x:rowBreaks count="3" manualBreakCount="3">
    <x:brk id="24" min="0" max="1048575" man="1" pt="0"/>
    <x:brk id="45" min="0" max="1048575" man="1" pt="0"/>
    <x:brk id="66" min="0" max="1048575" man="1" pt="0"/>
  </x:rowBreaks>
  <x:colBreaks count="1" manualBreakCount="1">
    <x:brk id="8" min="0" max="16383" man="1" pt="0"/>
  </x:colBreaks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>
    <x:pageSetUpPr autoPageBreaks="1" fitToPage="1"/>
  </x:sheetPr>
  <x:dimension ref="A1:H165"/>
  <x:sheetViews>
    <x:sheetView view="pageBreakPreview" topLeftCell="A1" zoomScaleNormal="100" zoomScaleSheetLayoutView="100" workbookViewId="0">
      <x:selection activeCell="A1" activeCellId="0" sqref="A1:H1"/>
    </x:sheetView>
  </x:sheetViews>
  <x:sheetFormatPr defaultColWidth="8.88671875" defaultRowHeight="13.550000000000001"/>
  <x:cols>
    <x:col min="1" max="3" width="20.77734375" style="2" customWidth="1"/>
    <x:col min="4" max="4" width="8.77734375" style="2" customWidth="1"/>
    <x:col min="5" max="8" width="16.77734375" style="2" customWidth="1"/>
    <x:col min="9" max="251" width="8.88671875" style="2"/>
    <x:col min="252" max="252" width="11.6640625" style="2" customWidth="1"/>
    <x:col min="253" max="254" width="2.33203125" style="2" customWidth="1"/>
    <x:col min="255" max="255" width="12.21875" style="2" customWidth="1"/>
    <x:col min="256" max="256" width="14.109375" style="2" customWidth="1"/>
    <x:col min="257" max="257" width="1.88671875" style="2" customWidth="1"/>
    <x:col min="258" max="258" width="5.6640625" style="2" customWidth="1"/>
    <x:col min="259" max="259" width="2.33203125" style="2" customWidth="1"/>
    <x:col min="260" max="260" width="14.109375" style="2" customWidth="1"/>
    <x:col min="261" max="262" width="16.88671875" style="2" customWidth="1"/>
    <x:col min="263" max="263" width="0.44140625" style="2" customWidth="1"/>
    <x:col min="264" max="264" width="18.77734375" style="2" customWidth="1"/>
    <x:col min="265" max="507" width="8.88671875" style="2"/>
    <x:col min="508" max="508" width="11.6640625" style="2" customWidth="1"/>
    <x:col min="509" max="510" width="2.33203125" style="2" customWidth="1"/>
    <x:col min="511" max="511" width="12.21875" style="2" customWidth="1"/>
    <x:col min="512" max="512" width="14.109375" style="2" customWidth="1"/>
    <x:col min="513" max="513" width="1.88671875" style="2" customWidth="1"/>
    <x:col min="514" max="514" width="5.6640625" style="2" customWidth="1"/>
    <x:col min="515" max="515" width="2.33203125" style="2" customWidth="1"/>
    <x:col min="516" max="516" width="14.109375" style="2" customWidth="1"/>
    <x:col min="517" max="518" width="16.88671875" style="2" customWidth="1"/>
    <x:col min="519" max="519" width="0.44140625" style="2" customWidth="1"/>
    <x:col min="520" max="520" width="18.77734375" style="2" customWidth="1"/>
    <x:col min="521" max="763" width="8.88671875" style="2"/>
    <x:col min="764" max="764" width="11.6640625" style="2" customWidth="1"/>
    <x:col min="765" max="766" width="2.33203125" style="2" customWidth="1"/>
    <x:col min="767" max="767" width="12.21875" style="2" customWidth="1"/>
    <x:col min="768" max="768" width="14.109375" style="2" customWidth="1"/>
    <x:col min="769" max="769" width="1.88671875" style="2" customWidth="1"/>
    <x:col min="770" max="770" width="5.6640625" style="2" customWidth="1"/>
    <x:col min="771" max="771" width="2.33203125" style="2" customWidth="1"/>
    <x:col min="772" max="772" width="14.109375" style="2" customWidth="1"/>
    <x:col min="773" max="774" width="16.88671875" style="2" customWidth="1"/>
    <x:col min="775" max="775" width="0.44140625" style="2" customWidth="1"/>
    <x:col min="776" max="776" width="18.77734375" style="2" customWidth="1"/>
    <x:col min="777" max="1019" width="8.88671875" style="2"/>
    <x:col min="1020" max="1020" width="11.6640625" style="2" customWidth="1"/>
    <x:col min="1021" max="1022" width="2.33203125" style="2" customWidth="1"/>
    <x:col min="1023" max="1023" width="12.21875" style="2" customWidth="1"/>
    <x:col min="1024" max="1024" width="14.109375" style="2" customWidth="1"/>
    <x:col min="1025" max="1025" width="1.88671875" style="2" customWidth="1"/>
    <x:col min="1026" max="1026" width="5.6640625" style="2" customWidth="1"/>
    <x:col min="1027" max="1027" width="2.33203125" style="2" customWidth="1"/>
    <x:col min="1028" max="1028" width="14.109375" style="2" customWidth="1"/>
    <x:col min="1029" max="1030" width="16.88671875" style="2" customWidth="1"/>
    <x:col min="1031" max="1031" width="0.44140625" style="2" customWidth="1"/>
    <x:col min="1032" max="1032" width="18.77734375" style="2" customWidth="1"/>
    <x:col min="1033" max="1275" width="8.88671875" style="2"/>
    <x:col min="1276" max="1276" width="11.6640625" style="2" customWidth="1"/>
    <x:col min="1277" max="1278" width="2.33203125" style="2" customWidth="1"/>
    <x:col min="1279" max="1279" width="12.21875" style="2" customWidth="1"/>
    <x:col min="1280" max="1280" width="14.109375" style="2" customWidth="1"/>
    <x:col min="1281" max="1281" width="1.88671875" style="2" customWidth="1"/>
    <x:col min="1282" max="1282" width="5.6640625" style="2" customWidth="1"/>
    <x:col min="1283" max="1283" width="2.33203125" style="2" customWidth="1"/>
    <x:col min="1284" max="1284" width="14.109375" style="2" customWidth="1"/>
    <x:col min="1285" max="1286" width="16.88671875" style="2" customWidth="1"/>
    <x:col min="1287" max="1287" width="0.44140625" style="2" customWidth="1"/>
    <x:col min="1288" max="1288" width="18.77734375" style="2" customWidth="1"/>
    <x:col min="1289" max="1531" width="8.88671875" style="2"/>
    <x:col min="1532" max="1532" width="11.6640625" style="2" customWidth="1"/>
    <x:col min="1533" max="1534" width="2.33203125" style="2" customWidth="1"/>
    <x:col min="1535" max="1535" width="12.21875" style="2" customWidth="1"/>
    <x:col min="1536" max="1536" width="14.109375" style="2" customWidth="1"/>
    <x:col min="1537" max="1537" width="1.88671875" style="2" customWidth="1"/>
    <x:col min="1538" max="1538" width="5.6640625" style="2" customWidth="1"/>
    <x:col min="1539" max="1539" width="2.33203125" style="2" customWidth="1"/>
    <x:col min="1540" max="1540" width="14.109375" style="2" customWidth="1"/>
    <x:col min="1541" max="1542" width="16.88671875" style="2" customWidth="1"/>
    <x:col min="1543" max="1543" width="0.44140625" style="2" customWidth="1"/>
    <x:col min="1544" max="1544" width="18.77734375" style="2" customWidth="1"/>
    <x:col min="1545" max="1787" width="8.88671875" style="2"/>
    <x:col min="1788" max="1788" width="11.6640625" style="2" customWidth="1"/>
    <x:col min="1789" max="1790" width="2.33203125" style="2" customWidth="1"/>
    <x:col min="1791" max="1791" width="12.21875" style="2" customWidth="1"/>
    <x:col min="1792" max="1792" width="14.109375" style="2" customWidth="1"/>
    <x:col min="1793" max="1793" width="1.88671875" style="2" customWidth="1"/>
    <x:col min="1794" max="1794" width="5.6640625" style="2" customWidth="1"/>
    <x:col min="1795" max="1795" width="2.33203125" style="2" customWidth="1"/>
    <x:col min="1796" max="1796" width="14.109375" style="2" customWidth="1"/>
    <x:col min="1797" max="1798" width="16.88671875" style="2" customWidth="1"/>
    <x:col min="1799" max="1799" width="0.44140625" style="2" customWidth="1"/>
    <x:col min="1800" max="1800" width="18.77734375" style="2" customWidth="1"/>
    <x:col min="1801" max="2043" width="8.88671875" style="2"/>
    <x:col min="2044" max="2044" width="11.6640625" style="2" customWidth="1"/>
    <x:col min="2045" max="2046" width="2.33203125" style="2" customWidth="1"/>
    <x:col min="2047" max="2047" width="12.21875" style="2" customWidth="1"/>
    <x:col min="2048" max="2048" width="14.109375" style="2" customWidth="1"/>
    <x:col min="2049" max="2049" width="1.88671875" style="2" customWidth="1"/>
    <x:col min="2050" max="2050" width="5.6640625" style="2" customWidth="1"/>
    <x:col min="2051" max="2051" width="2.33203125" style="2" customWidth="1"/>
    <x:col min="2052" max="2052" width="14.109375" style="2" customWidth="1"/>
    <x:col min="2053" max="2054" width="16.88671875" style="2" customWidth="1"/>
    <x:col min="2055" max="2055" width="0.44140625" style="2" customWidth="1"/>
    <x:col min="2056" max="2056" width="18.77734375" style="2" customWidth="1"/>
    <x:col min="2057" max="2299" width="8.88671875" style="2"/>
    <x:col min="2300" max="2300" width="11.6640625" style="2" customWidth="1"/>
    <x:col min="2301" max="2302" width="2.33203125" style="2" customWidth="1"/>
    <x:col min="2303" max="2303" width="12.21875" style="2" customWidth="1"/>
    <x:col min="2304" max="2304" width="14.109375" style="2" customWidth="1"/>
    <x:col min="2305" max="2305" width="1.88671875" style="2" customWidth="1"/>
    <x:col min="2306" max="2306" width="5.6640625" style="2" customWidth="1"/>
    <x:col min="2307" max="2307" width="2.33203125" style="2" customWidth="1"/>
    <x:col min="2308" max="2308" width="14.109375" style="2" customWidth="1"/>
    <x:col min="2309" max="2310" width="16.88671875" style="2" customWidth="1"/>
    <x:col min="2311" max="2311" width="0.44140625" style="2" customWidth="1"/>
    <x:col min="2312" max="2312" width="18.77734375" style="2" customWidth="1"/>
    <x:col min="2313" max="2555" width="8.88671875" style="2"/>
    <x:col min="2556" max="2556" width="11.6640625" style="2" customWidth="1"/>
    <x:col min="2557" max="2558" width="2.33203125" style="2" customWidth="1"/>
    <x:col min="2559" max="2559" width="12.21875" style="2" customWidth="1"/>
    <x:col min="2560" max="2560" width="14.109375" style="2" customWidth="1"/>
    <x:col min="2561" max="2561" width="1.88671875" style="2" customWidth="1"/>
    <x:col min="2562" max="2562" width="5.6640625" style="2" customWidth="1"/>
    <x:col min="2563" max="2563" width="2.33203125" style="2" customWidth="1"/>
    <x:col min="2564" max="2564" width="14.109375" style="2" customWidth="1"/>
    <x:col min="2565" max="2566" width="16.88671875" style="2" customWidth="1"/>
    <x:col min="2567" max="2567" width="0.44140625" style="2" customWidth="1"/>
    <x:col min="2568" max="2568" width="18.77734375" style="2" customWidth="1"/>
    <x:col min="2569" max="2811" width="8.88671875" style="2"/>
    <x:col min="2812" max="2812" width="11.6640625" style="2" customWidth="1"/>
    <x:col min="2813" max="2814" width="2.33203125" style="2" customWidth="1"/>
    <x:col min="2815" max="2815" width="12.21875" style="2" customWidth="1"/>
    <x:col min="2816" max="2816" width="14.109375" style="2" customWidth="1"/>
    <x:col min="2817" max="2817" width="1.88671875" style="2" customWidth="1"/>
    <x:col min="2818" max="2818" width="5.6640625" style="2" customWidth="1"/>
    <x:col min="2819" max="2819" width="2.33203125" style="2" customWidth="1"/>
    <x:col min="2820" max="2820" width="14.109375" style="2" customWidth="1"/>
    <x:col min="2821" max="2822" width="16.88671875" style="2" customWidth="1"/>
    <x:col min="2823" max="2823" width="0.44140625" style="2" customWidth="1"/>
    <x:col min="2824" max="2824" width="18.77734375" style="2" customWidth="1"/>
    <x:col min="2825" max="3067" width="8.88671875" style="2"/>
    <x:col min="3068" max="3068" width="11.6640625" style="2" customWidth="1"/>
    <x:col min="3069" max="3070" width="2.33203125" style="2" customWidth="1"/>
    <x:col min="3071" max="3071" width="12.21875" style="2" customWidth="1"/>
    <x:col min="3072" max="3072" width="14.109375" style="2" customWidth="1"/>
    <x:col min="3073" max="3073" width="1.88671875" style="2" customWidth="1"/>
    <x:col min="3074" max="3074" width="5.6640625" style="2" customWidth="1"/>
    <x:col min="3075" max="3075" width="2.33203125" style="2" customWidth="1"/>
    <x:col min="3076" max="3076" width="14.109375" style="2" customWidth="1"/>
    <x:col min="3077" max="3078" width="16.88671875" style="2" customWidth="1"/>
    <x:col min="3079" max="3079" width="0.44140625" style="2" customWidth="1"/>
    <x:col min="3080" max="3080" width="18.77734375" style="2" customWidth="1"/>
    <x:col min="3081" max="3323" width="8.88671875" style="2"/>
    <x:col min="3324" max="3324" width="11.6640625" style="2" customWidth="1"/>
    <x:col min="3325" max="3326" width="2.33203125" style="2" customWidth="1"/>
    <x:col min="3327" max="3327" width="12.21875" style="2" customWidth="1"/>
    <x:col min="3328" max="3328" width="14.109375" style="2" customWidth="1"/>
    <x:col min="3329" max="3329" width="1.88671875" style="2" customWidth="1"/>
    <x:col min="3330" max="3330" width="5.6640625" style="2" customWidth="1"/>
    <x:col min="3331" max="3331" width="2.33203125" style="2" customWidth="1"/>
    <x:col min="3332" max="3332" width="14.109375" style="2" customWidth="1"/>
    <x:col min="3333" max="3334" width="16.88671875" style="2" customWidth="1"/>
    <x:col min="3335" max="3335" width="0.44140625" style="2" customWidth="1"/>
    <x:col min="3336" max="3336" width="18.77734375" style="2" customWidth="1"/>
    <x:col min="3337" max="3579" width="8.88671875" style="2"/>
    <x:col min="3580" max="3580" width="11.6640625" style="2" customWidth="1"/>
    <x:col min="3581" max="3582" width="2.33203125" style="2" customWidth="1"/>
    <x:col min="3583" max="3583" width="12.21875" style="2" customWidth="1"/>
    <x:col min="3584" max="3584" width="14.109375" style="2" customWidth="1"/>
    <x:col min="3585" max="3585" width="1.88671875" style="2" customWidth="1"/>
    <x:col min="3586" max="3586" width="5.6640625" style="2" customWidth="1"/>
    <x:col min="3587" max="3587" width="2.33203125" style="2" customWidth="1"/>
    <x:col min="3588" max="3588" width="14.109375" style="2" customWidth="1"/>
    <x:col min="3589" max="3590" width="16.88671875" style="2" customWidth="1"/>
    <x:col min="3591" max="3591" width="0.44140625" style="2" customWidth="1"/>
    <x:col min="3592" max="3592" width="18.77734375" style="2" customWidth="1"/>
    <x:col min="3593" max="3835" width="8.88671875" style="2"/>
    <x:col min="3836" max="3836" width="11.6640625" style="2" customWidth="1"/>
    <x:col min="3837" max="3838" width="2.33203125" style="2" customWidth="1"/>
    <x:col min="3839" max="3839" width="12.21875" style="2" customWidth="1"/>
    <x:col min="3840" max="3840" width="14.109375" style="2" customWidth="1"/>
    <x:col min="3841" max="3841" width="1.88671875" style="2" customWidth="1"/>
    <x:col min="3842" max="3842" width="5.6640625" style="2" customWidth="1"/>
    <x:col min="3843" max="3843" width="2.33203125" style="2" customWidth="1"/>
    <x:col min="3844" max="3844" width="14.109375" style="2" customWidth="1"/>
    <x:col min="3845" max="3846" width="16.88671875" style="2" customWidth="1"/>
    <x:col min="3847" max="3847" width="0.44140625" style="2" customWidth="1"/>
    <x:col min="3848" max="3848" width="18.77734375" style="2" customWidth="1"/>
    <x:col min="3849" max="4091" width="8.88671875" style="2"/>
    <x:col min="4092" max="4092" width="11.6640625" style="2" customWidth="1"/>
    <x:col min="4093" max="4094" width="2.33203125" style="2" customWidth="1"/>
    <x:col min="4095" max="4095" width="12.21875" style="2" customWidth="1"/>
    <x:col min="4096" max="4096" width="14.109375" style="2" customWidth="1"/>
    <x:col min="4097" max="4097" width="1.88671875" style="2" customWidth="1"/>
    <x:col min="4098" max="4098" width="5.6640625" style="2" customWidth="1"/>
    <x:col min="4099" max="4099" width="2.33203125" style="2" customWidth="1"/>
    <x:col min="4100" max="4100" width="14.109375" style="2" customWidth="1"/>
    <x:col min="4101" max="4102" width="16.88671875" style="2" customWidth="1"/>
    <x:col min="4103" max="4103" width="0.44140625" style="2" customWidth="1"/>
    <x:col min="4104" max="4104" width="18.77734375" style="2" customWidth="1"/>
    <x:col min="4105" max="4347" width="8.88671875" style="2"/>
    <x:col min="4348" max="4348" width="11.6640625" style="2" customWidth="1"/>
    <x:col min="4349" max="4350" width="2.33203125" style="2" customWidth="1"/>
    <x:col min="4351" max="4351" width="12.21875" style="2" customWidth="1"/>
    <x:col min="4352" max="4352" width="14.109375" style="2" customWidth="1"/>
    <x:col min="4353" max="4353" width="1.88671875" style="2" customWidth="1"/>
    <x:col min="4354" max="4354" width="5.6640625" style="2" customWidth="1"/>
    <x:col min="4355" max="4355" width="2.33203125" style="2" customWidth="1"/>
    <x:col min="4356" max="4356" width="14.109375" style="2" customWidth="1"/>
    <x:col min="4357" max="4358" width="16.88671875" style="2" customWidth="1"/>
    <x:col min="4359" max="4359" width="0.44140625" style="2" customWidth="1"/>
    <x:col min="4360" max="4360" width="18.77734375" style="2" customWidth="1"/>
    <x:col min="4361" max="4603" width="8.88671875" style="2"/>
    <x:col min="4604" max="4604" width="11.6640625" style="2" customWidth="1"/>
    <x:col min="4605" max="4606" width="2.33203125" style="2" customWidth="1"/>
    <x:col min="4607" max="4607" width="12.21875" style="2" customWidth="1"/>
    <x:col min="4608" max="4608" width="14.109375" style="2" customWidth="1"/>
    <x:col min="4609" max="4609" width="1.88671875" style="2" customWidth="1"/>
    <x:col min="4610" max="4610" width="5.6640625" style="2" customWidth="1"/>
    <x:col min="4611" max="4611" width="2.33203125" style="2" customWidth="1"/>
    <x:col min="4612" max="4612" width="14.109375" style="2" customWidth="1"/>
    <x:col min="4613" max="4614" width="16.88671875" style="2" customWidth="1"/>
    <x:col min="4615" max="4615" width="0.44140625" style="2" customWidth="1"/>
    <x:col min="4616" max="4616" width="18.77734375" style="2" customWidth="1"/>
    <x:col min="4617" max="4859" width="8.88671875" style="2"/>
    <x:col min="4860" max="4860" width="11.6640625" style="2" customWidth="1"/>
    <x:col min="4861" max="4862" width="2.33203125" style="2" customWidth="1"/>
    <x:col min="4863" max="4863" width="12.21875" style="2" customWidth="1"/>
    <x:col min="4864" max="4864" width="14.109375" style="2" customWidth="1"/>
    <x:col min="4865" max="4865" width="1.88671875" style="2" customWidth="1"/>
    <x:col min="4866" max="4866" width="5.6640625" style="2" customWidth="1"/>
    <x:col min="4867" max="4867" width="2.33203125" style="2" customWidth="1"/>
    <x:col min="4868" max="4868" width="14.109375" style="2" customWidth="1"/>
    <x:col min="4869" max="4870" width="16.88671875" style="2" customWidth="1"/>
    <x:col min="4871" max="4871" width="0.44140625" style="2" customWidth="1"/>
    <x:col min="4872" max="4872" width="18.77734375" style="2" customWidth="1"/>
    <x:col min="4873" max="5115" width="8.88671875" style="2"/>
    <x:col min="5116" max="5116" width="11.6640625" style="2" customWidth="1"/>
    <x:col min="5117" max="5118" width="2.33203125" style="2" customWidth="1"/>
    <x:col min="5119" max="5119" width="12.21875" style="2" customWidth="1"/>
    <x:col min="5120" max="5120" width="14.109375" style="2" customWidth="1"/>
    <x:col min="5121" max="5121" width="1.88671875" style="2" customWidth="1"/>
    <x:col min="5122" max="5122" width="5.6640625" style="2" customWidth="1"/>
    <x:col min="5123" max="5123" width="2.33203125" style="2" customWidth="1"/>
    <x:col min="5124" max="5124" width="14.109375" style="2" customWidth="1"/>
    <x:col min="5125" max="5126" width="16.88671875" style="2" customWidth="1"/>
    <x:col min="5127" max="5127" width="0.44140625" style="2" customWidth="1"/>
    <x:col min="5128" max="5128" width="18.77734375" style="2" customWidth="1"/>
    <x:col min="5129" max="5371" width="8.88671875" style="2"/>
    <x:col min="5372" max="5372" width="11.6640625" style="2" customWidth="1"/>
    <x:col min="5373" max="5374" width="2.33203125" style="2" customWidth="1"/>
    <x:col min="5375" max="5375" width="12.21875" style="2" customWidth="1"/>
    <x:col min="5376" max="5376" width="14.109375" style="2" customWidth="1"/>
    <x:col min="5377" max="5377" width="1.88671875" style="2" customWidth="1"/>
    <x:col min="5378" max="5378" width="5.6640625" style="2" customWidth="1"/>
    <x:col min="5379" max="5379" width="2.33203125" style="2" customWidth="1"/>
    <x:col min="5380" max="5380" width="14.109375" style="2" customWidth="1"/>
    <x:col min="5381" max="5382" width="16.88671875" style="2" customWidth="1"/>
    <x:col min="5383" max="5383" width="0.44140625" style="2" customWidth="1"/>
    <x:col min="5384" max="5384" width="18.77734375" style="2" customWidth="1"/>
    <x:col min="5385" max="5627" width="8.88671875" style="2"/>
    <x:col min="5628" max="5628" width="11.6640625" style="2" customWidth="1"/>
    <x:col min="5629" max="5630" width="2.33203125" style="2" customWidth="1"/>
    <x:col min="5631" max="5631" width="12.21875" style="2" customWidth="1"/>
    <x:col min="5632" max="5632" width="14.109375" style="2" customWidth="1"/>
    <x:col min="5633" max="5633" width="1.88671875" style="2" customWidth="1"/>
    <x:col min="5634" max="5634" width="5.6640625" style="2" customWidth="1"/>
    <x:col min="5635" max="5635" width="2.33203125" style="2" customWidth="1"/>
    <x:col min="5636" max="5636" width="14.109375" style="2" customWidth="1"/>
    <x:col min="5637" max="5638" width="16.88671875" style="2" customWidth="1"/>
    <x:col min="5639" max="5639" width="0.44140625" style="2" customWidth="1"/>
    <x:col min="5640" max="5640" width="18.77734375" style="2" customWidth="1"/>
    <x:col min="5641" max="5883" width="8.88671875" style="2"/>
    <x:col min="5884" max="5884" width="11.6640625" style="2" customWidth="1"/>
    <x:col min="5885" max="5886" width="2.33203125" style="2" customWidth="1"/>
    <x:col min="5887" max="5887" width="12.21875" style="2" customWidth="1"/>
    <x:col min="5888" max="5888" width="14.109375" style="2" customWidth="1"/>
    <x:col min="5889" max="5889" width="1.88671875" style="2" customWidth="1"/>
    <x:col min="5890" max="5890" width="5.6640625" style="2" customWidth="1"/>
    <x:col min="5891" max="5891" width="2.33203125" style="2" customWidth="1"/>
    <x:col min="5892" max="5892" width="14.109375" style="2" customWidth="1"/>
    <x:col min="5893" max="5894" width="16.88671875" style="2" customWidth="1"/>
    <x:col min="5895" max="5895" width="0.44140625" style="2" customWidth="1"/>
    <x:col min="5896" max="5896" width="18.77734375" style="2" customWidth="1"/>
    <x:col min="5897" max="6139" width="8.88671875" style="2"/>
    <x:col min="6140" max="6140" width="11.6640625" style="2" customWidth="1"/>
    <x:col min="6141" max="6142" width="2.33203125" style="2" customWidth="1"/>
    <x:col min="6143" max="6143" width="12.21875" style="2" customWidth="1"/>
    <x:col min="6144" max="6144" width="14.109375" style="2" customWidth="1"/>
    <x:col min="6145" max="6145" width="1.88671875" style="2" customWidth="1"/>
    <x:col min="6146" max="6146" width="5.6640625" style="2" customWidth="1"/>
    <x:col min="6147" max="6147" width="2.33203125" style="2" customWidth="1"/>
    <x:col min="6148" max="6148" width="14.109375" style="2" customWidth="1"/>
    <x:col min="6149" max="6150" width="16.88671875" style="2" customWidth="1"/>
    <x:col min="6151" max="6151" width="0.44140625" style="2" customWidth="1"/>
    <x:col min="6152" max="6152" width="18.77734375" style="2" customWidth="1"/>
    <x:col min="6153" max="6395" width="8.88671875" style="2"/>
    <x:col min="6396" max="6396" width="11.6640625" style="2" customWidth="1"/>
    <x:col min="6397" max="6398" width="2.33203125" style="2" customWidth="1"/>
    <x:col min="6399" max="6399" width="12.21875" style="2" customWidth="1"/>
    <x:col min="6400" max="6400" width="14.109375" style="2" customWidth="1"/>
    <x:col min="6401" max="6401" width="1.88671875" style="2" customWidth="1"/>
    <x:col min="6402" max="6402" width="5.6640625" style="2" customWidth="1"/>
    <x:col min="6403" max="6403" width="2.33203125" style="2" customWidth="1"/>
    <x:col min="6404" max="6404" width="14.109375" style="2" customWidth="1"/>
    <x:col min="6405" max="6406" width="16.88671875" style="2" customWidth="1"/>
    <x:col min="6407" max="6407" width="0.44140625" style="2" customWidth="1"/>
    <x:col min="6408" max="6408" width="18.77734375" style="2" customWidth="1"/>
    <x:col min="6409" max="6651" width="8.88671875" style="2"/>
    <x:col min="6652" max="6652" width="11.6640625" style="2" customWidth="1"/>
    <x:col min="6653" max="6654" width="2.33203125" style="2" customWidth="1"/>
    <x:col min="6655" max="6655" width="12.21875" style="2" customWidth="1"/>
    <x:col min="6656" max="6656" width="14.109375" style="2" customWidth="1"/>
    <x:col min="6657" max="6657" width="1.88671875" style="2" customWidth="1"/>
    <x:col min="6658" max="6658" width="5.6640625" style="2" customWidth="1"/>
    <x:col min="6659" max="6659" width="2.33203125" style="2" customWidth="1"/>
    <x:col min="6660" max="6660" width="14.109375" style="2" customWidth="1"/>
    <x:col min="6661" max="6662" width="16.88671875" style="2" customWidth="1"/>
    <x:col min="6663" max="6663" width="0.44140625" style="2" customWidth="1"/>
    <x:col min="6664" max="6664" width="18.77734375" style="2" customWidth="1"/>
    <x:col min="6665" max="6907" width="8.88671875" style="2"/>
    <x:col min="6908" max="6908" width="11.6640625" style="2" customWidth="1"/>
    <x:col min="6909" max="6910" width="2.33203125" style="2" customWidth="1"/>
    <x:col min="6911" max="6911" width="12.21875" style="2" customWidth="1"/>
    <x:col min="6912" max="6912" width="14.109375" style="2" customWidth="1"/>
    <x:col min="6913" max="6913" width="1.88671875" style="2" customWidth="1"/>
    <x:col min="6914" max="6914" width="5.6640625" style="2" customWidth="1"/>
    <x:col min="6915" max="6915" width="2.33203125" style="2" customWidth="1"/>
    <x:col min="6916" max="6916" width="14.109375" style="2" customWidth="1"/>
    <x:col min="6917" max="6918" width="16.88671875" style="2" customWidth="1"/>
    <x:col min="6919" max="6919" width="0.44140625" style="2" customWidth="1"/>
    <x:col min="6920" max="6920" width="18.77734375" style="2" customWidth="1"/>
    <x:col min="6921" max="7163" width="8.88671875" style="2"/>
    <x:col min="7164" max="7164" width="11.6640625" style="2" customWidth="1"/>
    <x:col min="7165" max="7166" width="2.33203125" style="2" customWidth="1"/>
    <x:col min="7167" max="7167" width="12.21875" style="2" customWidth="1"/>
    <x:col min="7168" max="7168" width="14.109375" style="2" customWidth="1"/>
    <x:col min="7169" max="7169" width="1.88671875" style="2" customWidth="1"/>
    <x:col min="7170" max="7170" width="5.6640625" style="2" customWidth="1"/>
    <x:col min="7171" max="7171" width="2.33203125" style="2" customWidth="1"/>
    <x:col min="7172" max="7172" width="14.109375" style="2" customWidth="1"/>
    <x:col min="7173" max="7174" width="16.88671875" style="2" customWidth="1"/>
    <x:col min="7175" max="7175" width="0.44140625" style="2" customWidth="1"/>
    <x:col min="7176" max="7176" width="18.77734375" style="2" customWidth="1"/>
    <x:col min="7177" max="7419" width="8.88671875" style="2"/>
    <x:col min="7420" max="7420" width="11.6640625" style="2" customWidth="1"/>
    <x:col min="7421" max="7422" width="2.33203125" style="2" customWidth="1"/>
    <x:col min="7423" max="7423" width="12.21875" style="2" customWidth="1"/>
    <x:col min="7424" max="7424" width="14.109375" style="2" customWidth="1"/>
    <x:col min="7425" max="7425" width="1.88671875" style="2" customWidth="1"/>
    <x:col min="7426" max="7426" width="5.6640625" style="2" customWidth="1"/>
    <x:col min="7427" max="7427" width="2.33203125" style="2" customWidth="1"/>
    <x:col min="7428" max="7428" width="14.109375" style="2" customWidth="1"/>
    <x:col min="7429" max="7430" width="16.88671875" style="2" customWidth="1"/>
    <x:col min="7431" max="7431" width="0.44140625" style="2" customWidth="1"/>
    <x:col min="7432" max="7432" width="18.77734375" style="2" customWidth="1"/>
    <x:col min="7433" max="7675" width="8.88671875" style="2"/>
    <x:col min="7676" max="7676" width="11.6640625" style="2" customWidth="1"/>
    <x:col min="7677" max="7678" width="2.33203125" style="2" customWidth="1"/>
    <x:col min="7679" max="7679" width="12.21875" style="2" customWidth="1"/>
    <x:col min="7680" max="7680" width="14.109375" style="2" customWidth="1"/>
    <x:col min="7681" max="7681" width="1.88671875" style="2" customWidth="1"/>
    <x:col min="7682" max="7682" width="5.6640625" style="2" customWidth="1"/>
    <x:col min="7683" max="7683" width="2.33203125" style="2" customWidth="1"/>
    <x:col min="7684" max="7684" width="14.109375" style="2" customWidth="1"/>
    <x:col min="7685" max="7686" width="16.88671875" style="2" customWidth="1"/>
    <x:col min="7687" max="7687" width="0.44140625" style="2" customWidth="1"/>
    <x:col min="7688" max="7688" width="18.77734375" style="2" customWidth="1"/>
    <x:col min="7689" max="7931" width="8.88671875" style="2"/>
    <x:col min="7932" max="7932" width="11.6640625" style="2" customWidth="1"/>
    <x:col min="7933" max="7934" width="2.33203125" style="2" customWidth="1"/>
    <x:col min="7935" max="7935" width="12.21875" style="2" customWidth="1"/>
    <x:col min="7936" max="7936" width="14.109375" style="2" customWidth="1"/>
    <x:col min="7937" max="7937" width="1.88671875" style="2" customWidth="1"/>
    <x:col min="7938" max="7938" width="5.6640625" style="2" customWidth="1"/>
    <x:col min="7939" max="7939" width="2.33203125" style="2" customWidth="1"/>
    <x:col min="7940" max="7940" width="14.109375" style="2" customWidth="1"/>
    <x:col min="7941" max="7942" width="16.88671875" style="2" customWidth="1"/>
    <x:col min="7943" max="7943" width="0.44140625" style="2" customWidth="1"/>
    <x:col min="7944" max="7944" width="18.77734375" style="2" customWidth="1"/>
    <x:col min="7945" max="8187" width="8.88671875" style="2"/>
    <x:col min="8188" max="8188" width="11.6640625" style="2" customWidth="1"/>
    <x:col min="8189" max="8190" width="2.33203125" style="2" customWidth="1"/>
    <x:col min="8191" max="8191" width="12.21875" style="2" customWidth="1"/>
    <x:col min="8192" max="8192" width="14.109375" style="2" customWidth="1"/>
    <x:col min="8193" max="8193" width="1.88671875" style="2" customWidth="1"/>
    <x:col min="8194" max="8194" width="5.6640625" style="2" customWidth="1"/>
    <x:col min="8195" max="8195" width="2.33203125" style="2" customWidth="1"/>
    <x:col min="8196" max="8196" width="14.109375" style="2" customWidth="1"/>
    <x:col min="8197" max="8198" width="16.88671875" style="2" customWidth="1"/>
    <x:col min="8199" max="8199" width="0.44140625" style="2" customWidth="1"/>
    <x:col min="8200" max="8200" width="18.77734375" style="2" customWidth="1"/>
    <x:col min="8201" max="8443" width="8.88671875" style="2"/>
    <x:col min="8444" max="8444" width="11.6640625" style="2" customWidth="1"/>
    <x:col min="8445" max="8446" width="2.33203125" style="2" customWidth="1"/>
    <x:col min="8447" max="8447" width="12.21875" style="2" customWidth="1"/>
    <x:col min="8448" max="8448" width="14.109375" style="2" customWidth="1"/>
    <x:col min="8449" max="8449" width="1.88671875" style="2" customWidth="1"/>
    <x:col min="8450" max="8450" width="5.6640625" style="2" customWidth="1"/>
    <x:col min="8451" max="8451" width="2.33203125" style="2" customWidth="1"/>
    <x:col min="8452" max="8452" width="14.109375" style="2" customWidth="1"/>
    <x:col min="8453" max="8454" width="16.88671875" style="2" customWidth="1"/>
    <x:col min="8455" max="8455" width="0.44140625" style="2" customWidth="1"/>
    <x:col min="8456" max="8456" width="18.77734375" style="2" customWidth="1"/>
    <x:col min="8457" max="8699" width="8.88671875" style="2"/>
    <x:col min="8700" max="8700" width="11.6640625" style="2" customWidth="1"/>
    <x:col min="8701" max="8702" width="2.33203125" style="2" customWidth="1"/>
    <x:col min="8703" max="8703" width="12.21875" style="2" customWidth="1"/>
    <x:col min="8704" max="8704" width="14.109375" style="2" customWidth="1"/>
    <x:col min="8705" max="8705" width="1.88671875" style="2" customWidth="1"/>
    <x:col min="8706" max="8706" width="5.6640625" style="2" customWidth="1"/>
    <x:col min="8707" max="8707" width="2.33203125" style="2" customWidth="1"/>
    <x:col min="8708" max="8708" width="14.109375" style="2" customWidth="1"/>
    <x:col min="8709" max="8710" width="16.88671875" style="2" customWidth="1"/>
    <x:col min="8711" max="8711" width="0.44140625" style="2" customWidth="1"/>
    <x:col min="8712" max="8712" width="18.77734375" style="2" customWidth="1"/>
    <x:col min="8713" max="8955" width="8.88671875" style="2"/>
    <x:col min="8956" max="8956" width="11.6640625" style="2" customWidth="1"/>
    <x:col min="8957" max="8958" width="2.33203125" style="2" customWidth="1"/>
    <x:col min="8959" max="8959" width="12.21875" style="2" customWidth="1"/>
    <x:col min="8960" max="8960" width="14.109375" style="2" customWidth="1"/>
    <x:col min="8961" max="8961" width="1.88671875" style="2" customWidth="1"/>
    <x:col min="8962" max="8962" width="5.6640625" style="2" customWidth="1"/>
    <x:col min="8963" max="8963" width="2.33203125" style="2" customWidth="1"/>
    <x:col min="8964" max="8964" width="14.109375" style="2" customWidth="1"/>
    <x:col min="8965" max="8966" width="16.88671875" style="2" customWidth="1"/>
    <x:col min="8967" max="8967" width="0.44140625" style="2" customWidth="1"/>
    <x:col min="8968" max="8968" width="18.77734375" style="2" customWidth="1"/>
    <x:col min="8969" max="9211" width="8.88671875" style="2"/>
    <x:col min="9212" max="9212" width="11.6640625" style="2" customWidth="1"/>
    <x:col min="9213" max="9214" width="2.33203125" style="2" customWidth="1"/>
    <x:col min="9215" max="9215" width="12.21875" style="2" customWidth="1"/>
    <x:col min="9216" max="9216" width="14.109375" style="2" customWidth="1"/>
    <x:col min="9217" max="9217" width="1.88671875" style="2" customWidth="1"/>
    <x:col min="9218" max="9218" width="5.6640625" style="2" customWidth="1"/>
    <x:col min="9219" max="9219" width="2.33203125" style="2" customWidth="1"/>
    <x:col min="9220" max="9220" width="14.109375" style="2" customWidth="1"/>
    <x:col min="9221" max="9222" width="16.88671875" style="2" customWidth="1"/>
    <x:col min="9223" max="9223" width="0.44140625" style="2" customWidth="1"/>
    <x:col min="9224" max="9224" width="18.77734375" style="2" customWidth="1"/>
    <x:col min="9225" max="9467" width="8.88671875" style="2"/>
    <x:col min="9468" max="9468" width="11.6640625" style="2" customWidth="1"/>
    <x:col min="9469" max="9470" width="2.33203125" style="2" customWidth="1"/>
    <x:col min="9471" max="9471" width="12.21875" style="2" customWidth="1"/>
    <x:col min="9472" max="9472" width="14.109375" style="2" customWidth="1"/>
    <x:col min="9473" max="9473" width="1.88671875" style="2" customWidth="1"/>
    <x:col min="9474" max="9474" width="5.6640625" style="2" customWidth="1"/>
    <x:col min="9475" max="9475" width="2.33203125" style="2" customWidth="1"/>
    <x:col min="9476" max="9476" width="14.109375" style="2" customWidth="1"/>
    <x:col min="9477" max="9478" width="16.88671875" style="2" customWidth="1"/>
    <x:col min="9479" max="9479" width="0.44140625" style="2" customWidth="1"/>
    <x:col min="9480" max="9480" width="18.77734375" style="2" customWidth="1"/>
    <x:col min="9481" max="9723" width="8.88671875" style="2"/>
    <x:col min="9724" max="9724" width="11.6640625" style="2" customWidth="1"/>
    <x:col min="9725" max="9726" width="2.33203125" style="2" customWidth="1"/>
    <x:col min="9727" max="9727" width="12.21875" style="2" customWidth="1"/>
    <x:col min="9728" max="9728" width="14.109375" style="2" customWidth="1"/>
    <x:col min="9729" max="9729" width="1.88671875" style="2" customWidth="1"/>
    <x:col min="9730" max="9730" width="5.6640625" style="2" customWidth="1"/>
    <x:col min="9731" max="9731" width="2.33203125" style="2" customWidth="1"/>
    <x:col min="9732" max="9732" width="14.109375" style="2" customWidth="1"/>
    <x:col min="9733" max="9734" width="16.88671875" style="2" customWidth="1"/>
    <x:col min="9735" max="9735" width="0.44140625" style="2" customWidth="1"/>
    <x:col min="9736" max="9736" width="18.77734375" style="2" customWidth="1"/>
    <x:col min="9737" max="9979" width="8.88671875" style="2"/>
    <x:col min="9980" max="9980" width="11.6640625" style="2" customWidth="1"/>
    <x:col min="9981" max="9982" width="2.33203125" style="2" customWidth="1"/>
    <x:col min="9983" max="9983" width="12.21875" style="2" customWidth="1"/>
    <x:col min="9984" max="9984" width="14.109375" style="2" customWidth="1"/>
    <x:col min="9985" max="9985" width="1.88671875" style="2" customWidth="1"/>
    <x:col min="9986" max="9986" width="5.6640625" style="2" customWidth="1"/>
    <x:col min="9987" max="9987" width="2.33203125" style="2" customWidth="1"/>
    <x:col min="9988" max="9988" width="14.109375" style="2" customWidth="1"/>
    <x:col min="9989" max="9990" width="16.88671875" style="2" customWidth="1"/>
    <x:col min="9991" max="9991" width="0.44140625" style="2" customWidth="1"/>
    <x:col min="9992" max="9992" width="18.77734375" style="2" customWidth="1"/>
    <x:col min="9993" max="10235" width="8.88671875" style="2"/>
    <x:col min="10236" max="10236" width="11.6640625" style="2" customWidth="1"/>
    <x:col min="10237" max="10238" width="2.33203125" style="2" customWidth="1"/>
    <x:col min="10239" max="10239" width="12.21875" style="2" customWidth="1"/>
    <x:col min="10240" max="10240" width="14.109375" style="2" customWidth="1"/>
    <x:col min="10241" max="10241" width="1.88671875" style="2" customWidth="1"/>
    <x:col min="10242" max="10242" width="5.6640625" style="2" customWidth="1"/>
    <x:col min="10243" max="10243" width="2.33203125" style="2" customWidth="1"/>
    <x:col min="10244" max="10244" width="14.109375" style="2" customWidth="1"/>
    <x:col min="10245" max="10246" width="16.88671875" style="2" customWidth="1"/>
    <x:col min="10247" max="10247" width="0.44140625" style="2" customWidth="1"/>
    <x:col min="10248" max="10248" width="18.77734375" style="2" customWidth="1"/>
    <x:col min="10249" max="10491" width="8.88671875" style="2"/>
    <x:col min="10492" max="10492" width="11.6640625" style="2" customWidth="1"/>
    <x:col min="10493" max="10494" width="2.33203125" style="2" customWidth="1"/>
    <x:col min="10495" max="10495" width="12.21875" style="2" customWidth="1"/>
    <x:col min="10496" max="10496" width="14.109375" style="2" customWidth="1"/>
    <x:col min="10497" max="10497" width="1.88671875" style="2" customWidth="1"/>
    <x:col min="10498" max="10498" width="5.6640625" style="2" customWidth="1"/>
    <x:col min="10499" max="10499" width="2.33203125" style="2" customWidth="1"/>
    <x:col min="10500" max="10500" width="14.109375" style="2" customWidth="1"/>
    <x:col min="10501" max="10502" width="16.88671875" style="2" customWidth="1"/>
    <x:col min="10503" max="10503" width="0.44140625" style="2" customWidth="1"/>
    <x:col min="10504" max="10504" width="18.77734375" style="2" customWidth="1"/>
    <x:col min="10505" max="10747" width="8.88671875" style="2"/>
    <x:col min="10748" max="10748" width="11.6640625" style="2" customWidth="1"/>
    <x:col min="10749" max="10750" width="2.33203125" style="2" customWidth="1"/>
    <x:col min="10751" max="10751" width="12.21875" style="2" customWidth="1"/>
    <x:col min="10752" max="10752" width="14.109375" style="2" customWidth="1"/>
    <x:col min="10753" max="10753" width="1.88671875" style="2" customWidth="1"/>
    <x:col min="10754" max="10754" width="5.6640625" style="2" customWidth="1"/>
    <x:col min="10755" max="10755" width="2.33203125" style="2" customWidth="1"/>
    <x:col min="10756" max="10756" width="14.109375" style="2" customWidth="1"/>
    <x:col min="10757" max="10758" width="16.88671875" style="2" customWidth="1"/>
    <x:col min="10759" max="10759" width="0.44140625" style="2" customWidth="1"/>
    <x:col min="10760" max="10760" width="18.77734375" style="2" customWidth="1"/>
    <x:col min="10761" max="11003" width="8.88671875" style="2"/>
    <x:col min="11004" max="11004" width="11.6640625" style="2" customWidth="1"/>
    <x:col min="11005" max="11006" width="2.33203125" style="2" customWidth="1"/>
    <x:col min="11007" max="11007" width="12.21875" style="2" customWidth="1"/>
    <x:col min="11008" max="11008" width="14.109375" style="2" customWidth="1"/>
    <x:col min="11009" max="11009" width="1.88671875" style="2" customWidth="1"/>
    <x:col min="11010" max="11010" width="5.6640625" style="2" customWidth="1"/>
    <x:col min="11011" max="11011" width="2.33203125" style="2" customWidth="1"/>
    <x:col min="11012" max="11012" width="14.109375" style="2" customWidth="1"/>
    <x:col min="11013" max="11014" width="16.88671875" style="2" customWidth="1"/>
    <x:col min="11015" max="11015" width="0.44140625" style="2" customWidth="1"/>
    <x:col min="11016" max="11016" width="18.77734375" style="2" customWidth="1"/>
    <x:col min="11017" max="11259" width="8.88671875" style="2"/>
    <x:col min="11260" max="11260" width="11.6640625" style="2" customWidth="1"/>
    <x:col min="11261" max="11262" width="2.33203125" style="2" customWidth="1"/>
    <x:col min="11263" max="11263" width="12.21875" style="2" customWidth="1"/>
    <x:col min="11264" max="11264" width="14.109375" style="2" customWidth="1"/>
    <x:col min="11265" max="11265" width="1.88671875" style="2" customWidth="1"/>
    <x:col min="11266" max="11266" width="5.6640625" style="2" customWidth="1"/>
    <x:col min="11267" max="11267" width="2.33203125" style="2" customWidth="1"/>
    <x:col min="11268" max="11268" width="14.109375" style="2" customWidth="1"/>
    <x:col min="11269" max="11270" width="16.88671875" style="2" customWidth="1"/>
    <x:col min="11271" max="11271" width="0.44140625" style="2" customWidth="1"/>
    <x:col min="11272" max="11272" width="18.77734375" style="2" customWidth="1"/>
    <x:col min="11273" max="11515" width="8.88671875" style="2"/>
    <x:col min="11516" max="11516" width="11.6640625" style="2" customWidth="1"/>
    <x:col min="11517" max="11518" width="2.33203125" style="2" customWidth="1"/>
    <x:col min="11519" max="11519" width="12.21875" style="2" customWidth="1"/>
    <x:col min="11520" max="11520" width="14.109375" style="2" customWidth="1"/>
    <x:col min="11521" max="11521" width="1.88671875" style="2" customWidth="1"/>
    <x:col min="11522" max="11522" width="5.6640625" style="2" customWidth="1"/>
    <x:col min="11523" max="11523" width="2.33203125" style="2" customWidth="1"/>
    <x:col min="11524" max="11524" width="14.109375" style="2" customWidth="1"/>
    <x:col min="11525" max="11526" width="16.88671875" style="2" customWidth="1"/>
    <x:col min="11527" max="11527" width="0.44140625" style="2" customWidth="1"/>
    <x:col min="11528" max="11528" width="18.77734375" style="2" customWidth="1"/>
    <x:col min="11529" max="11771" width="8.88671875" style="2"/>
    <x:col min="11772" max="11772" width="11.6640625" style="2" customWidth="1"/>
    <x:col min="11773" max="11774" width="2.33203125" style="2" customWidth="1"/>
    <x:col min="11775" max="11775" width="12.21875" style="2" customWidth="1"/>
    <x:col min="11776" max="11776" width="14.109375" style="2" customWidth="1"/>
    <x:col min="11777" max="11777" width="1.88671875" style="2" customWidth="1"/>
    <x:col min="11778" max="11778" width="5.6640625" style="2" customWidth="1"/>
    <x:col min="11779" max="11779" width="2.33203125" style="2" customWidth="1"/>
    <x:col min="11780" max="11780" width="14.109375" style="2" customWidth="1"/>
    <x:col min="11781" max="11782" width="16.88671875" style="2" customWidth="1"/>
    <x:col min="11783" max="11783" width="0.44140625" style="2" customWidth="1"/>
    <x:col min="11784" max="11784" width="18.77734375" style="2" customWidth="1"/>
    <x:col min="11785" max="12027" width="8.88671875" style="2"/>
    <x:col min="12028" max="12028" width="11.6640625" style="2" customWidth="1"/>
    <x:col min="12029" max="12030" width="2.33203125" style="2" customWidth="1"/>
    <x:col min="12031" max="12031" width="12.21875" style="2" customWidth="1"/>
    <x:col min="12032" max="12032" width="14.109375" style="2" customWidth="1"/>
    <x:col min="12033" max="12033" width="1.88671875" style="2" customWidth="1"/>
    <x:col min="12034" max="12034" width="5.6640625" style="2" customWidth="1"/>
    <x:col min="12035" max="12035" width="2.33203125" style="2" customWidth="1"/>
    <x:col min="12036" max="12036" width="14.109375" style="2" customWidth="1"/>
    <x:col min="12037" max="12038" width="16.88671875" style="2" customWidth="1"/>
    <x:col min="12039" max="12039" width="0.44140625" style="2" customWidth="1"/>
    <x:col min="12040" max="12040" width="18.77734375" style="2" customWidth="1"/>
    <x:col min="12041" max="12283" width="8.88671875" style="2"/>
    <x:col min="12284" max="12284" width="11.6640625" style="2" customWidth="1"/>
    <x:col min="12285" max="12286" width="2.33203125" style="2" customWidth="1"/>
    <x:col min="12287" max="12287" width="12.21875" style="2" customWidth="1"/>
    <x:col min="12288" max="12288" width="14.109375" style="2" customWidth="1"/>
    <x:col min="12289" max="12289" width="1.88671875" style="2" customWidth="1"/>
    <x:col min="12290" max="12290" width="5.6640625" style="2" customWidth="1"/>
    <x:col min="12291" max="12291" width="2.33203125" style="2" customWidth="1"/>
    <x:col min="12292" max="12292" width="14.109375" style="2" customWidth="1"/>
    <x:col min="12293" max="12294" width="16.88671875" style="2" customWidth="1"/>
    <x:col min="12295" max="12295" width="0.44140625" style="2" customWidth="1"/>
    <x:col min="12296" max="12296" width="18.77734375" style="2" customWidth="1"/>
    <x:col min="12297" max="12539" width="8.88671875" style="2"/>
    <x:col min="12540" max="12540" width="11.6640625" style="2" customWidth="1"/>
    <x:col min="12541" max="12542" width="2.33203125" style="2" customWidth="1"/>
    <x:col min="12543" max="12543" width="12.21875" style="2" customWidth="1"/>
    <x:col min="12544" max="12544" width="14.109375" style="2" customWidth="1"/>
    <x:col min="12545" max="12545" width="1.88671875" style="2" customWidth="1"/>
    <x:col min="12546" max="12546" width="5.6640625" style="2" customWidth="1"/>
    <x:col min="12547" max="12547" width="2.33203125" style="2" customWidth="1"/>
    <x:col min="12548" max="12548" width="14.109375" style="2" customWidth="1"/>
    <x:col min="12549" max="12550" width="16.88671875" style="2" customWidth="1"/>
    <x:col min="12551" max="12551" width="0.44140625" style="2" customWidth="1"/>
    <x:col min="12552" max="12552" width="18.77734375" style="2" customWidth="1"/>
    <x:col min="12553" max="12795" width="8.88671875" style="2"/>
    <x:col min="12796" max="12796" width="11.6640625" style="2" customWidth="1"/>
    <x:col min="12797" max="12798" width="2.33203125" style="2" customWidth="1"/>
    <x:col min="12799" max="12799" width="12.21875" style="2" customWidth="1"/>
    <x:col min="12800" max="12800" width="14.109375" style="2" customWidth="1"/>
    <x:col min="12801" max="12801" width="1.88671875" style="2" customWidth="1"/>
    <x:col min="12802" max="12802" width="5.6640625" style="2" customWidth="1"/>
    <x:col min="12803" max="12803" width="2.33203125" style="2" customWidth="1"/>
    <x:col min="12804" max="12804" width="14.109375" style="2" customWidth="1"/>
    <x:col min="12805" max="12806" width="16.88671875" style="2" customWidth="1"/>
    <x:col min="12807" max="12807" width="0.44140625" style="2" customWidth="1"/>
    <x:col min="12808" max="12808" width="18.77734375" style="2" customWidth="1"/>
    <x:col min="12809" max="13051" width="8.88671875" style="2"/>
    <x:col min="13052" max="13052" width="11.6640625" style="2" customWidth="1"/>
    <x:col min="13053" max="13054" width="2.33203125" style="2" customWidth="1"/>
    <x:col min="13055" max="13055" width="12.21875" style="2" customWidth="1"/>
    <x:col min="13056" max="13056" width="14.109375" style="2" customWidth="1"/>
    <x:col min="13057" max="13057" width="1.88671875" style="2" customWidth="1"/>
    <x:col min="13058" max="13058" width="5.6640625" style="2" customWidth="1"/>
    <x:col min="13059" max="13059" width="2.33203125" style="2" customWidth="1"/>
    <x:col min="13060" max="13060" width="14.109375" style="2" customWidth="1"/>
    <x:col min="13061" max="13062" width="16.88671875" style="2" customWidth="1"/>
    <x:col min="13063" max="13063" width="0.44140625" style="2" customWidth="1"/>
    <x:col min="13064" max="13064" width="18.77734375" style="2" customWidth="1"/>
    <x:col min="13065" max="13307" width="8.88671875" style="2"/>
    <x:col min="13308" max="13308" width="11.6640625" style="2" customWidth="1"/>
    <x:col min="13309" max="13310" width="2.33203125" style="2" customWidth="1"/>
    <x:col min="13311" max="13311" width="12.21875" style="2" customWidth="1"/>
    <x:col min="13312" max="13312" width="14.109375" style="2" customWidth="1"/>
    <x:col min="13313" max="13313" width="1.88671875" style="2" customWidth="1"/>
    <x:col min="13314" max="13314" width="5.6640625" style="2" customWidth="1"/>
    <x:col min="13315" max="13315" width="2.33203125" style="2" customWidth="1"/>
    <x:col min="13316" max="13316" width="14.109375" style="2" customWidth="1"/>
    <x:col min="13317" max="13318" width="16.88671875" style="2" customWidth="1"/>
    <x:col min="13319" max="13319" width="0.44140625" style="2" customWidth="1"/>
    <x:col min="13320" max="13320" width="18.77734375" style="2" customWidth="1"/>
    <x:col min="13321" max="13563" width="8.88671875" style="2"/>
    <x:col min="13564" max="13564" width="11.6640625" style="2" customWidth="1"/>
    <x:col min="13565" max="13566" width="2.33203125" style="2" customWidth="1"/>
    <x:col min="13567" max="13567" width="12.21875" style="2" customWidth="1"/>
    <x:col min="13568" max="13568" width="14.109375" style="2" customWidth="1"/>
    <x:col min="13569" max="13569" width="1.88671875" style="2" customWidth="1"/>
    <x:col min="13570" max="13570" width="5.6640625" style="2" customWidth="1"/>
    <x:col min="13571" max="13571" width="2.33203125" style="2" customWidth="1"/>
    <x:col min="13572" max="13572" width="14.109375" style="2" customWidth="1"/>
    <x:col min="13573" max="13574" width="16.88671875" style="2" customWidth="1"/>
    <x:col min="13575" max="13575" width="0.44140625" style="2" customWidth="1"/>
    <x:col min="13576" max="13576" width="18.77734375" style="2" customWidth="1"/>
    <x:col min="13577" max="13819" width="8.88671875" style="2"/>
    <x:col min="13820" max="13820" width="11.6640625" style="2" customWidth="1"/>
    <x:col min="13821" max="13822" width="2.33203125" style="2" customWidth="1"/>
    <x:col min="13823" max="13823" width="12.21875" style="2" customWidth="1"/>
    <x:col min="13824" max="13824" width="14.109375" style="2" customWidth="1"/>
    <x:col min="13825" max="13825" width="1.88671875" style="2" customWidth="1"/>
    <x:col min="13826" max="13826" width="5.6640625" style="2" customWidth="1"/>
    <x:col min="13827" max="13827" width="2.33203125" style="2" customWidth="1"/>
    <x:col min="13828" max="13828" width="14.109375" style="2" customWidth="1"/>
    <x:col min="13829" max="13830" width="16.88671875" style="2" customWidth="1"/>
    <x:col min="13831" max="13831" width="0.44140625" style="2" customWidth="1"/>
    <x:col min="13832" max="13832" width="18.77734375" style="2" customWidth="1"/>
    <x:col min="13833" max="14075" width="8.88671875" style="2"/>
    <x:col min="14076" max="14076" width="11.6640625" style="2" customWidth="1"/>
    <x:col min="14077" max="14078" width="2.33203125" style="2" customWidth="1"/>
    <x:col min="14079" max="14079" width="12.21875" style="2" customWidth="1"/>
    <x:col min="14080" max="14080" width="14.109375" style="2" customWidth="1"/>
    <x:col min="14081" max="14081" width="1.88671875" style="2" customWidth="1"/>
    <x:col min="14082" max="14082" width="5.6640625" style="2" customWidth="1"/>
    <x:col min="14083" max="14083" width="2.33203125" style="2" customWidth="1"/>
    <x:col min="14084" max="14084" width="14.109375" style="2" customWidth="1"/>
    <x:col min="14085" max="14086" width="16.88671875" style="2" customWidth="1"/>
    <x:col min="14087" max="14087" width="0.44140625" style="2" customWidth="1"/>
    <x:col min="14088" max="14088" width="18.77734375" style="2" customWidth="1"/>
    <x:col min="14089" max="14331" width="8.88671875" style="2"/>
    <x:col min="14332" max="14332" width="11.6640625" style="2" customWidth="1"/>
    <x:col min="14333" max="14334" width="2.33203125" style="2" customWidth="1"/>
    <x:col min="14335" max="14335" width="12.21875" style="2" customWidth="1"/>
    <x:col min="14336" max="14336" width="14.109375" style="2" customWidth="1"/>
    <x:col min="14337" max="14337" width="1.88671875" style="2" customWidth="1"/>
    <x:col min="14338" max="14338" width="5.6640625" style="2" customWidth="1"/>
    <x:col min="14339" max="14339" width="2.33203125" style="2" customWidth="1"/>
    <x:col min="14340" max="14340" width="14.109375" style="2" customWidth="1"/>
    <x:col min="14341" max="14342" width="16.88671875" style="2" customWidth="1"/>
    <x:col min="14343" max="14343" width="0.44140625" style="2" customWidth="1"/>
    <x:col min="14344" max="14344" width="18.77734375" style="2" customWidth="1"/>
    <x:col min="14345" max="14587" width="8.88671875" style="2"/>
    <x:col min="14588" max="14588" width="11.6640625" style="2" customWidth="1"/>
    <x:col min="14589" max="14590" width="2.33203125" style="2" customWidth="1"/>
    <x:col min="14591" max="14591" width="12.21875" style="2" customWidth="1"/>
    <x:col min="14592" max="14592" width="14.109375" style="2" customWidth="1"/>
    <x:col min="14593" max="14593" width="1.88671875" style="2" customWidth="1"/>
    <x:col min="14594" max="14594" width="5.6640625" style="2" customWidth="1"/>
    <x:col min="14595" max="14595" width="2.33203125" style="2" customWidth="1"/>
    <x:col min="14596" max="14596" width="14.109375" style="2" customWidth="1"/>
    <x:col min="14597" max="14598" width="16.88671875" style="2" customWidth="1"/>
    <x:col min="14599" max="14599" width="0.44140625" style="2" customWidth="1"/>
    <x:col min="14600" max="14600" width="18.77734375" style="2" customWidth="1"/>
    <x:col min="14601" max="14843" width="8.88671875" style="2"/>
    <x:col min="14844" max="14844" width="11.6640625" style="2" customWidth="1"/>
    <x:col min="14845" max="14846" width="2.33203125" style="2" customWidth="1"/>
    <x:col min="14847" max="14847" width="12.21875" style="2" customWidth="1"/>
    <x:col min="14848" max="14848" width="14.109375" style="2" customWidth="1"/>
    <x:col min="14849" max="14849" width="1.88671875" style="2" customWidth="1"/>
    <x:col min="14850" max="14850" width="5.6640625" style="2" customWidth="1"/>
    <x:col min="14851" max="14851" width="2.33203125" style="2" customWidth="1"/>
    <x:col min="14852" max="14852" width="14.109375" style="2" customWidth="1"/>
    <x:col min="14853" max="14854" width="16.88671875" style="2" customWidth="1"/>
    <x:col min="14855" max="14855" width="0.44140625" style="2" customWidth="1"/>
    <x:col min="14856" max="14856" width="18.77734375" style="2" customWidth="1"/>
    <x:col min="14857" max="15099" width="8.88671875" style="2"/>
    <x:col min="15100" max="15100" width="11.6640625" style="2" customWidth="1"/>
    <x:col min="15101" max="15102" width="2.33203125" style="2" customWidth="1"/>
    <x:col min="15103" max="15103" width="12.21875" style="2" customWidth="1"/>
    <x:col min="15104" max="15104" width="14.109375" style="2" customWidth="1"/>
    <x:col min="15105" max="15105" width="1.88671875" style="2" customWidth="1"/>
    <x:col min="15106" max="15106" width="5.6640625" style="2" customWidth="1"/>
    <x:col min="15107" max="15107" width="2.33203125" style="2" customWidth="1"/>
    <x:col min="15108" max="15108" width="14.109375" style="2" customWidth="1"/>
    <x:col min="15109" max="15110" width="16.88671875" style="2" customWidth="1"/>
    <x:col min="15111" max="15111" width="0.44140625" style="2" customWidth="1"/>
    <x:col min="15112" max="15112" width="18.77734375" style="2" customWidth="1"/>
    <x:col min="15113" max="15355" width="8.88671875" style="2"/>
    <x:col min="15356" max="15356" width="11.6640625" style="2" customWidth="1"/>
    <x:col min="15357" max="15358" width="2.33203125" style="2" customWidth="1"/>
    <x:col min="15359" max="15359" width="12.21875" style="2" customWidth="1"/>
    <x:col min="15360" max="15360" width="14.109375" style="2" customWidth="1"/>
    <x:col min="15361" max="15361" width="1.88671875" style="2" customWidth="1"/>
    <x:col min="15362" max="15362" width="5.6640625" style="2" customWidth="1"/>
    <x:col min="15363" max="15363" width="2.33203125" style="2" customWidth="1"/>
    <x:col min="15364" max="15364" width="14.109375" style="2" customWidth="1"/>
    <x:col min="15365" max="15366" width="16.88671875" style="2" customWidth="1"/>
    <x:col min="15367" max="15367" width="0.44140625" style="2" customWidth="1"/>
    <x:col min="15368" max="15368" width="18.77734375" style="2" customWidth="1"/>
    <x:col min="15369" max="15611" width="8.88671875" style="2"/>
    <x:col min="15612" max="15612" width="11.6640625" style="2" customWidth="1"/>
    <x:col min="15613" max="15614" width="2.33203125" style="2" customWidth="1"/>
    <x:col min="15615" max="15615" width="12.21875" style="2" customWidth="1"/>
    <x:col min="15616" max="15616" width="14.109375" style="2" customWidth="1"/>
    <x:col min="15617" max="15617" width="1.88671875" style="2" customWidth="1"/>
    <x:col min="15618" max="15618" width="5.6640625" style="2" customWidth="1"/>
    <x:col min="15619" max="15619" width="2.33203125" style="2" customWidth="1"/>
    <x:col min="15620" max="15620" width="14.109375" style="2" customWidth="1"/>
    <x:col min="15621" max="15622" width="16.88671875" style="2" customWidth="1"/>
    <x:col min="15623" max="15623" width="0.44140625" style="2" customWidth="1"/>
    <x:col min="15624" max="15624" width="18.77734375" style="2" customWidth="1"/>
    <x:col min="15625" max="15867" width="8.88671875" style="2"/>
    <x:col min="15868" max="15868" width="11.6640625" style="2" customWidth="1"/>
    <x:col min="15869" max="15870" width="2.33203125" style="2" customWidth="1"/>
    <x:col min="15871" max="15871" width="12.21875" style="2" customWidth="1"/>
    <x:col min="15872" max="15872" width="14.109375" style="2" customWidth="1"/>
    <x:col min="15873" max="15873" width="1.88671875" style="2" customWidth="1"/>
    <x:col min="15874" max="15874" width="5.6640625" style="2" customWidth="1"/>
    <x:col min="15875" max="15875" width="2.33203125" style="2" customWidth="1"/>
    <x:col min="15876" max="15876" width="14.109375" style="2" customWidth="1"/>
    <x:col min="15877" max="15878" width="16.88671875" style="2" customWidth="1"/>
    <x:col min="15879" max="15879" width="0.44140625" style="2" customWidth="1"/>
    <x:col min="15880" max="15880" width="18.77734375" style="2" customWidth="1"/>
    <x:col min="15881" max="16123" width="8.88671875" style="2"/>
    <x:col min="16124" max="16124" width="11.6640625" style="2" customWidth="1"/>
    <x:col min="16125" max="16126" width="2.33203125" style="2" customWidth="1"/>
    <x:col min="16127" max="16127" width="12.21875" style="2" customWidth="1"/>
    <x:col min="16128" max="16128" width="14.109375" style="2" customWidth="1"/>
    <x:col min="16129" max="16129" width="1.88671875" style="2" customWidth="1"/>
    <x:col min="16130" max="16130" width="5.6640625" style="2" customWidth="1"/>
    <x:col min="16131" max="16131" width="2.33203125" style="2" customWidth="1"/>
    <x:col min="16132" max="16132" width="14.109375" style="2" customWidth="1"/>
    <x:col min="16133" max="16134" width="16.88671875" style="2" customWidth="1"/>
    <x:col min="16135" max="16135" width="0.44140625" style="2" customWidth="1"/>
    <x:col min="16136" max="16136" width="18.77734375" style="2" customWidth="1"/>
    <x:col min="16137" max="16384" width="8.88671875" style="2"/>
  </x:cols>
  <x:sheetData>
    <x:row r="1" spans="1:8" s="61" customFormat="1" ht="48.75" customHeight="1">
      <x:c r="A1" s="260" t="s">
        <x:v>111</x:v>
      </x:c>
      <x:c r="B1" s="260"/>
      <x:c r="C1" s="260"/>
      <x:c r="D1" s="260"/>
      <x:c r="E1" s="260"/>
      <x:c r="F1" s="260"/>
      <x:c r="G1" s="260"/>
      <x:c r="H1" s="260"/>
    </x:row>
    <x:row r="2" spans="1:8" s="51" customFormat="1" ht="21.949999999999999" customHeight="1">
      <x:c r="A2" s="261" t="s">
        <x:v>154</x:v>
      </x:c>
      <x:c r="B2" s="262"/>
      <x:c r="C2" s="262"/>
      <x:c r="D2" s="263" t="s">
        <x:v>131</x:v>
      </x:c>
      <x:c r="E2" s="265" t="s">
        <x:v>50</x:v>
      </x:c>
      <x:c r="F2" s="265" t="s">
        <x:v>66</x:v>
      </x:c>
      <x:c r="G2" s="263" t="s">
        <x:v>140</x:v>
      </x:c>
      <x:c r="H2" s="268" t="s">
        <x:v>134</x:v>
      </x:c>
    </x:row>
    <x:row r="3" spans="1:8" s="51" customFormat="1" ht="21.949999999999999" customHeight="1">
      <x:c r="A3" s="78" t="s">
        <x:v>143</x:v>
      </x:c>
      <x:c r="B3" s="77" t="s">
        <x:v>148</x:v>
      </x:c>
      <x:c r="C3" s="77" t="s">
        <x:v>119</x:v>
      </x:c>
      <x:c r="D3" s="267"/>
      <x:c r="E3" s="290"/>
      <x:c r="F3" s="290"/>
      <x:c r="G3" s="267"/>
      <x:c r="H3" s="269"/>
    </x:row>
    <x:row r="4" spans="1:8" s="51" customFormat="1" ht="21.949999999999999" customHeight="1">
      <x:c r="A4" s="278" t="s">
        <x:v>115</x:v>
      </x:c>
      <x:c r="B4" s="291" t="s">
        <x:v>129</x:v>
      </x:c>
      <x:c r="C4" s="291" t="s">
        <x:v>123</x:v>
      </x:c>
      <x:c r="D4" s="79" t="s">
        <x:v>135</x:v>
      </x:c>
      <x:c r="E4" s="87">
        <x:v>587111900</x:v>
      </x:c>
      <x:c r="F4" s="87">
        <x:v>0</x:v>
      </x:c>
      <x:c r="G4" s="87">
        <x:v>0</x:v>
      </x:c>
      <x:c r="H4" s="87">
        <x:f>SUM(E4:G4)</x:f>
        <x:v>587111900</x:v>
      </x:c>
    </x:row>
    <x:row r="5" spans="1:8" s="51" customFormat="1" ht="21.949999999999999" customHeight="1">
      <x:c r="A5" s="277"/>
      <x:c r="B5" s="277"/>
      <x:c r="C5" s="277"/>
      <x:c r="D5" s="80" t="s">
        <x:v>152</x:v>
      </x:c>
      <x:c r="E5" s="89">
        <x:v>587111900</x:v>
      </x:c>
      <x:c r="F5" s="89">
        <x:v>0</x:v>
      </x:c>
      <x:c r="G5" s="89">
        <x:v>0</x:v>
      </x:c>
      <x:c r="H5" s="87">
        <x:f t="shared" ref="H5:H68" si="0">SUM(E5:G5)</x:f>
        <x:v>587111900</x:v>
      </x:c>
    </x:row>
    <x:row r="6" spans="1:8" s="51" customFormat="1" ht="21.949999999999999" customHeight="1">
      <x:c r="A6" s="277"/>
      <x:c r="B6" s="277"/>
      <x:c r="C6" s="279"/>
      <x:c r="D6" s="80" t="s">
        <x:v>145</x:v>
      </x:c>
      <x:c r="E6" s="89">
        <x:v>0</x:v>
      </x:c>
      <x:c r="F6" s="89">
        <x:v>0</x:v>
      </x:c>
      <x:c r="G6" s="89">
        <x:v>0</x:v>
      </x:c>
      <x:c r="H6" s="87">
        <x:f t="shared" si="0"/>
        <x:v>0</x:v>
      </x:c>
    </x:row>
    <x:row r="7" spans="1:8" s="51" customFormat="1" ht="21.949999999999999" customHeight="1">
      <x:c r="A7" s="277"/>
      <x:c r="B7" s="88"/>
      <x:c r="C7" s="278" t="s">
        <x:v>156</x:v>
      </x:c>
      <x:c r="D7" s="80" t="s">
        <x:v>135</x:v>
      </x:c>
      <x:c r="E7" s="89">
        <x:v>195026250</x:v>
      </x:c>
      <x:c r="F7" s="89">
        <x:v>0</x:v>
      </x:c>
      <x:c r="G7" s="89">
        <x:v>0</x:v>
      </x:c>
      <x:c r="H7" s="87">
        <x:f t="shared" si="0"/>
        <x:v>195026250</x:v>
      </x:c>
    </x:row>
    <x:row r="8" spans="1:8" s="51" customFormat="1" ht="21.949999999999999" customHeight="1">
      <x:c r="A8" s="277"/>
      <x:c r="B8" s="88"/>
      <x:c r="C8" s="277"/>
      <x:c r="D8" s="80" t="s">
        <x:v>152</x:v>
      </x:c>
      <x:c r="E8" s="89">
        <x:v>194905270</x:v>
      </x:c>
      <x:c r="F8" s="89">
        <x:v>0</x:v>
      </x:c>
      <x:c r="G8" s="89">
        <x:v>0</x:v>
      </x:c>
      <x:c r="H8" s="87">
        <x:f t="shared" si="0"/>
        <x:v>194905270</x:v>
      </x:c>
    </x:row>
    <x:row r="9" spans="1:8" s="51" customFormat="1" ht="21.949999999999999" customHeight="1">
      <x:c r="A9" s="277"/>
      <x:c r="B9" s="88"/>
      <x:c r="C9" s="279"/>
      <x:c r="D9" s="80" t="s">
        <x:v>145</x:v>
      </x:c>
      <x:c r="E9" s="89">
        <x:v>120980</x:v>
      </x:c>
      <x:c r="F9" s="89">
        <x:v>0</x:v>
      </x:c>
      <x:c r="G9" s="89">
        <x:v>0</x:v>
      </x:c>
      <x:c r="H9" s="87">
        <x:f t="shared" si="0"/>
        <x:v>120980</x:v>
      </x:c>
    </x:row>
    <x:row r="10" spans="1:8" s="51" customFormat="1" ht="21.949999999999999" customHeight="1">
      <x:c r="A10" s="277"/>
      <x:c r="B10" s="88"/>
      <x:c r="C10" s="278" t="s">
        <x:v>63</x:v>
      </x:c>
      <x:c r="D10" s="80" t="s">
        <x:v>135</x:v>
      </x:c>
      <x:c r="E10" s="89">
        <x:v>240000</x:v>
      </x:c>
      <x:c r="F10" s="89">
        <x:v>0</x:v>
      </x:c>
      <x:c r="G10" s="89">
        <x:v>0</x:v>
      </x:c>
      <x:c r="H10" s="87">
        <x:f t="shared" si="0"/>
        <x:v>240000</x:v>
      </x:c>
    </x:row>
    <x:row r="11" spans="1:8" s="51" customFormat="1" ht="21.949999999999999" customHeight="1">
      <x:c r="A11" s="277"/>
      <x:c r="B11" s="88"/>
      <x:c r="C11" s="277"/>
      <x:c r="D11" s="80" t="s">
        <x:v>152</x:v>
      </x:c>
      <x:c r="E11" s="89">
        <x:v>0</x:v>
      </x:c>
      <x:c r="F11" s="89">
        <x:v>0</x:v>
      </x:c>
      <x:c r="G11" s="89">
        <x:v>0</x:v>
      </x:c>
      <x:c r="H11" s="87">
        <x:f t="shared" si="0"/>
        <x:v>0</x:v>
      </x:c>
    </x:row>
    <x:row r="12" spans="1:8" s="51" customFormat="1" ht="21.949999999999999" customHeight="1">
      <x:c r="A12" s="277"/>
      <x:c r="B12" s="88"/>
      <x:c r="C12" s="279"/>
      <x:c r="D12" s="80" t="s">
        <x:v>145</x:v>
      </x:c>
      <x:c r="E12" s="89">
        <x:v>240000</x:v>
      </x:c>
      <x:c r="F12" s="89">
        <x:v>0</x:v>
      </x:c>
      <x:c r="G12" s="89">
        <x:v>0</x:v>
      </x:c>
      <x:c r="H12" s="87">
        <x:f t="shared" si="0"/>
        <x:v>240000</x:v>
      </x:c>
    </x:row>
    <x:row r="13" spans="1:8" s="51" customFormat="1" ht="21.949999999999999" customHeight="1">
      <x:c r="A13" s="277"/>
      <x:c r="B13" s="88"/>
      <x:c r="C13" s="278" t="s">
        <x:v>26</x:v>
      </x:c>
      <x:c r="D13" s="80" t="s">
        <x:v>135</x:v>
      </x:c>
      <x:c r="E13" s="89">
        <x:v>65978179</x:v>
      </x:c>
      <x:c r="F13" s="89">
        <x:v>0</x:v>
      </x:c>
      <x:c r="G13" s="89">
        <x:v>0</x:v>
      </x:c>
      <x:c r="H13" s="87">
        <x:f t="shared" si="0"/>
        <x:v>65978179</x:v>
      </x:c>
    </x:row>
    <x:row r="14" spans="1:8" s="51" customFormat="1" ht="21.949999999999999" customHeight="1">
      <x:c r="A14" s="277"/>
      <x:c r="B14" s="88"/>
      <x:c r="C14" s="277"/>
      <x:c r="D14" s="80" t="s">
        <x:v>152</x:v>
      </x:c>
      <x:c r="E14" s="89">
        <x:v>65677210</x:v>
      </x:c>
      <x:c r="F14" s="89">
        <x:v>0</x:v>
      </x:c>
      <x:c r="G14" s="89">
        <x:v>0</x:v>
      </x:c>
      <x:c r="H14" s="87">
        <x:f t="shared" si="0"/>
        <x:v>65677210</x:v>
      </x:c>
    </x:row>
    <x:row r="15" spans="1:8" s="51" customFormat="1" ht="21.949999999999999" customHeight="1">
      <x:c r="A15" s="277"/>
      <x:c r="B15" s="88"/>
      <x:c r="C15" s="279"/>
      <x:c r="D15" s="80" t="s">
        <x:v>145</x:v>
      </x:c>
      <x:c r="E15" s="89">
        <x:v>300969</x:v>
      </x:c>
      <x:c r="F15" s="89">
        <x:v>0</x:v>
      </x:c>
      <x:c r="G15" s="89">
        <x:v>0</x:v>
      </x:c>
      <x:c r="H15" s="87">
        <x:f t="shared" si="0"/>
        <x:v>300969</x:v>
      </x:c>
    </x:row>
    <x:row r="16" spans="1:8" s="51" customFormat="1" ht="21.949999999999999" customHeight="1">
      <x:c r="A16" s="277"/>
      <x:c r="B16" s="145"/>
      <x:c r="C16" s="278" t="s">
        <x:v>52</x:v>
      </x:c>
      <x:c r="D16" s="80" t="s">
        <x:v>135</x:v>
      </x:c>
      <x:c r="E16" s="89">
        <x:v>79449202</x:v>
      </x:c>
      <x:c r="F16" s="89">
        <x:v>0</x:v>
      </x:c>
      <x:c r="G16" s="89">
        <x:v>0</x:v>
      </x:c>
      <x:c r="H16" s="87">
        <x:f t="shared" si="0"/>
        <x:v>79449202</x:v>
      </x:c>
    </x:row>
    <x:row r="17" spans="1:8" s="51" customFormat="1" ht="21.949999999999999" customHeight="1">
      <x:c r="A17" s="277"/>
      <x:c r="B17" s="145"/>
      <x:c r="C17" s="277"/>
      <x:c r="D17" s="81" t="s">
        <x:v>152</x:v>
      </x:c>
      <x:c r="E17" s="89">
        <x:v>78981080</x:v>
      </x:c>
      <x:c r="F17" s="89">
        <x:v>0</x:v>
      </x:c>
      <x:c r="G17" s="89">
        <x:v>0</x:v>
      </x:c>
      <x:c r="H17" s="87">
        <x:f t="shared" si="0"/>
        <x:v>78981080</x:v>
      </x:c>
    </x:row>
    <x:row r="18" spans="1:8" s="51" customFormat="1" ht="21.949999999999999" customHeight="1">
      <x:c r="A18" s="277"/>
      <x:c r="B18" s="145"/>
      <x:c r="C18" s="279"/>
      <x:c r="D18" s="82" t="s">
        <x:v>145</x:v>
      </x:c>
      <x:c r="E18" s="89">
        <x:v>468122</x:v>
      </x:c>
      <x:c r="F18" s="89">
        <x:v>0</x:v>
      </x:c>
      <x:c r="G18" s="89">
        <x:v>0</x:v>
      </x:c>
      <x:c r="H18" s="87">
        <x:f t="shared" si="0"/>
        <x:v>468122</x:v>
      </x:c>
    </x:row>
    <x:row r="19" spans="1:8" s="51" customFormat="1" ht="21.949999999999999" customHeight="1">
      <x:c r="A19" s="277"/>
      <x:c r="B19" s="145"/>
      <x:c r="C19" s="278" t="s">
        <x:v>51</x:v>
      </x:c>
      <x:c r="D19" s="81" t="s">
        <x:v>135</x:v>
      </x:c>
      <x:c r="E19" s="89">
        <x:v>3902000</x:v>
      </x:c>
      <x:c r="F19" s="89">
        <x:v>250000</x:v>
      </x:c>
      <x:c r="G19" s="89">
        <x:v>100000</x:v>
      </x:c>
      <x:c r="H19" s="87">
        <x:f t="shared" si="0"/>
        <x:v>4252000</x:v>
      </x:c>
    </x:row>
    <x:row r="20" spans="1:8" s="51" customFormat="1" ht="21.949999999999999" customHeight="1">
      <x:c r="A20" s="277"/>
      <x:c r="B20" s="145"/>
      <x:c r="C20" s="277"/>
      <x:c r="D20" s="83" t="s">
        <x:v>152</x:v>
      </x:c>
      <x:c r="E20" s="89">
        <x:v>3750000</x:v>
      </x:c>
      <x:c r="F20" s="89">
        <x:v>228300</x:v>
      </x:c>
      <x:c r="G20" s="89">
        <x:v>89480</x:v>
      </x:c>
      <x:c r="H20" s="87">
        <x:f t="shared" si="0"/>
        <x:v>4067780</x:v>
      </x:c>
    </x:row>
    <x:row r="21" spans="1:8" s="51" customFormat="1" ht="21.949999999999999" customHeight="1">
      <x:c r="A21" s="282"/>
      <x:c r="B21" s="155"/>
      <x:c r="C21" s="282"/>
      <x:c r="D21" s="156" t="s">
        <x:v>145</x:v>
      </x:c>
      <x:c r="E21" s="157">
        <x:v>152000</x:v>
      </x:c>
      <x:c r="F21" s="157">
        <x:v>21700</x:v>
      </x:c>
      <x:c r="G21" s="157">
        <x:v>10520</x:v>
      </x:c>
      <x:c r="H21" s="87">
        <x:f t="shared" si="0"/>
        <x:v>184220</x:v>
      </x:c>
    </x:row>
    <x:row r="22" spans="1:8" s="51" customFormat="1" ht="21.949999999999999" customHeight="1">
      <x:c r="A22" s="283"/>
      <x:c r="B22" s="158"/>
      <x:c r="C22" s="283" t="s">
        <x:v>128</x:v>
      </x:c>
      <x:c r="D22" s="159" t="s">
        <x:v>135</x:v>
      </x:c>
      <x:c r="E22" s="160">
        <x:f>E4+E7+E10+E13+E16+E19</x:f>
        <x:v>931707531</x:v>
      </x:c>
      <x:c r="F22" s="160">
        <x:f t="shared" ref="F22:G22" si="1">F4+F7+F10+F13+F16+F19</x:f>
        <x:v>250000</x:v>
      </x:c>
      <x:c r="G22" s="160">
        <x:f t="shared" si="1"/>
        <x:v>100000</x:v>
      </x:c>
      <x:c r="H22" s="87">
        <x:f t="shared" si="0"/>
        <x:v>932057531</x:v>
      </x:c>
    </x:row>
    <x:row r="23" spans="1:8" s="51" customFormat="1" ht="21.949999999999999" customHeight="1">
      <x:c r="A23" s="277"/>
      <x:c r="B23" s="145"/>
      <x:c r="C23" s="277"/>
      <x:c r="D23" s="84" t="s">
        <x:v>152</x:v>
      </x:c>
      <x:c r="E23" s="89">
        <x:f t="shared" ref="E23:G24" si="2">E5+E8+E11+E14+E17+E20</x:f>
        <x:v>930425460</x:v>
      </x:c>
      <x:c r="F23" s="89">
        <x:f t="shared" si="2"/>
        <x:v>228300</x:v>
      </x:c>
      <x:c r="G23" s="89">
        <x:f t="shared" si="2"/>
        <x:v>89480</x:v>
      </x:c>
      <x:c r="H23" s="87">
        <x:f t="shared" si="0"/>
        <x:v>930743240</x:v>
      </x:c>
    </x:row>
    <x:row r="24" spans="1:8" s="51" customFormat="1" ht="21.949999999999999" customHeight="1">
      <x:c r="A24" s="277"/>
      <x:c r="B24" s="146"/>
      <x:c r="C24" s="279"/>
      <x:c r="D24" s="80" t="s">
        <x:v>145</x:v>
      </x:c>
      <x:c r="E24" s="89">
        <x:f t="shared" si="2"/>
        <x:v>1282071</x:v>
      </x:c>
      <x:c r="F24" s="89">
        <x:f t="shared" si="2"/>
        <x:v>21700</x:v>
      </x:c>
      <x:c r="G24" s="89">
        <x:f t="shared" si="2"/>
        <x:v>10520</x:v>
      </x:c>
      <x:c r="H24" s="87">
        <x:f t="shared" si="0"/>
        <x:v>1314291</x:v>
      </x:c>
    </x:row>
    <x:row r="25" spans="1:8" s="51" customFormat="1" ht="21.949999999999999" customHeight="1">
      <x:c r="A25" s="277"/>
      <x:c r="B25" s="278" t="s">
        <x:v>100</x:v>
      </x:c>
      <x:c r="C25" s="278" t="s">
        <x:v>136</x:v>
      </x:c>
      <x:c r="D25" s="80" t="s">
        <x:v>135</x:v>
      </x:c>
      <x:c r="E25" s="89">
        <x:v>0</x:v>
      </x:c>
      <x:c r="F25" s="89">
        <x:v>1765000</x:v>
      </x:c>
      <x:c r="G25" s="89">
        <x:v>0</x:v>
      </x:c>
      <x:c r="H25" s="87">
        <x:f t="shared" si="0"/>
        <x:v>1765000</x:v>
      </x:c>
    </x:row>
    <x:row r="26" spans="1:8" s="51" customFormat="1" ht="21.949999999999999" customHeight="1">
      <x:c r="A26" s="277"/>
      <x:c r="B26" s="277"/>
      <x:c r="C26" s="277"/>
      <x:c r="D26" s="80" t="s">
        <x:v>152</x:v>
      </x:c>
      <x:c r="E26" s="89">
        <x:v>0</x:v>
      </x:c>
      <x:c r="F26" s="89">
        <x:v>999400</x:v>
      </x:c>
      <x:c r="G26" s="89">
        <x:v>0</x:v>
      </x:c>
      <x:c r="H26" s="87">
        <x:f t="shared" si="0"/>
        <x:v>999400</x:v>
      </x:c>
    </x:row>
    <x:row r="27" spans="1:8" s="51" customFormat="1" ht="21.949999999999999" customHeight="1">
      <x:c r="A27" s="277"/>
      <x:c r="B27" s="277"/>
      <x:c r="C27" s="279"/>
      <x:c r="D27" s="80" t="s">
        <x:v>145</x:v>
      </x:c>
      <x:c r="E27" s="89">
        <x:v>0</x:v>
      </x:c>
      <x:c r="F27" s="89">
        <x:v>765600</x:v>
      </x:c>
      <x:c r="G27" s="89">
        <x:v>0</x:v>
      </x:c>
      <x:c r="H27" s="87">
        <x:f t="shared" si="0"/>
        <x:v>765600</x:v>
      </x:c>
    </x:row>
    <x:row r="28" spans="1:8" s="51" customFormat="1" ht="21.949999999999999" customHeight="1">
      <x:c r="A28" s="277"/>
      <x:c r="B28" s="90"/>
      <x:c r="C28" s="278" t="s">
        <x:v>128</x:v>
      </x:c>
      <x:c r="D28" s="80" t="s">
        <x:v>135</x:v>
      </x:c>
      <x:c r="E28" s="89">
        <x:f>E25</x:f>
        <x:v>0</x:v>
      </x:c>
      <x:c r="F28" s="89">
        <x:f>F25</x:f>
        <x:v>1765000</x:v>
      </x:c>
      <x:c r="G28" s="89">
        <x:v>0</x:v>
      </x:c>
      <x:c r="H28" s="87">
        <x:f t="shared" si="0"/>
        <x:v>1765000</x:v>
      </x:c>
    </x:row>
    <x:row r="29" spans="1:8" s="51" customFormat="1" ht="21.949999999999999" customHeight="1">
      <x:c r="A29" s="277"/>
      <x:c r="B29" s="90"/>
      <x:c r="C29" s="277"/>
      <x:c r="D29" s="80" t="s">
        <x:v>152</x:v>
      </x:c>
      <x:c r="E29" s="89">
        <x:f t="shared" ref="E29:F30" si="3">E26</x:f>
        <x:v>0</x:v>
      </x:c>
      <x:c r="F29" s="89">
        <x:f t="shared" si="3"/>
        <x:v>999400</x:v>
      </x:c>
      <x:c r="G29" s="89">
        <x:v>0</x:v>
      </x:c>
      <x:c r="H29" s="87">
        <x:f t="shared" si="0"/>
        <x:v>999400</x:v>
      </x:c>
    </x:row>
    <x:row r="30" spans="1:8" s="51" customFormat="1" ht="21.949999999999999" customHeight="1">
      <x:c r="A30" s="277"/>
      <x:c r="B30" s="91"/>
      <x:c r="C30" s="279"/>
      <x:c r="D30" s="80" t="s">
        <x:v>145</x:v>
      </x:c>
      <x:c r="E30" s="89">
        <x:f t="shared" si="3"/>
        <x:v>0</x:v>
      </x:c>
      <x:c r="F30" s="89">
        <x:f t="shared" si="3"/>
        <x:v>765600</x:v>
      </x:c>
      <x:c r="G30" s="89">
        <x:v>0</x:v>
      </x:c>
      <x:c r="H30" s="87">
        <x:f t="shared" si="0"/>
        <x:v>765600</x:v>
      </x:c>
    </x:row>
    <x:row r="31" spans="1:8" s="51" customFormat="1" ht="21.949999999999999" customHeight="1">
      <x:c r="A31" s="277"/>
      <x:c r="B31" s="278" t="s">
        <x:v>120</x:v>
      </x:c>
      <x:c r="C31" s="278" t="s">
        <x:v>117</x:v>
      </x:c>
      <x:c r="D31" s="80" t="s">
        <x:v>135</x:v>
      </x:c>
      <x:c r="E31" s="89">
        <x:v>1668000</x:v>
      </x:c>
      <x:c r="F31" s="89">
        <x:v>0</x:v>
      </x:c>
      <x:c r="G31" s="89">
        <x:v>100000</x:v>
      </x:c>
      <x:c r="H31" s="87">
        <x:f t="shared" si="0"/>
        <x:v>1768000</x:v>
      </x:c>
    </x:row>
    <x:row r="32" spans="1:8" s="51" customFormat="1" ht="21.949999999999999" customHeight="1">
      <x:c r="A32" s="277"/>
      <x:c r="B32" s="277"/>
      <x:c r="C32" s="277"/>
      <x:c r="D32" s="80" t="s">
        <x:v>152</x:v>
      </x:c>
      <x:c r="E32" s="89">
        <x:v>1454660</x:v>
      </x:c>
      <x:c r="F32" s="89">
        <x:v>0</x:v>
      </x:c>
      <x:c r="G32" s="89">
        <x:v>89000</x:v>
      </x:c>
      <x:c r="H32" s="87">
        <x:f t="shared" si="0"/>
        <x:v>1543660</x:v>
      </x:c>
    </x:row>
    <x:row r="33" spans="1:8" s="51" customFormat="1" ht="21.949999999999999" customHeight="1">
      <x:c r="A33" s="277"/>
      <x:c r="B33" s="277"/>
      <x:c r="C33" s="279"/>
      <x:c r="D33" s="80" t="s">
        <x:v>145</x:v>
      </x:c>
      <x:c r="E33" s="89">
        <x:v>213340</x:v>
      </x:c>
      <x:c r="F33" s="89">
        <x:v>0</x:v>
      </x:c>
      <x:c r="G33" s="89">
        <x:v>11000</x:v>
      </x:c>
      <x:c r="H33" s="87">
        <x:f t="shared" si="0"/>
        <x:v>224340</x:v>
      </x:c>
    </x:row>
    <x:row r="34" spans="1:8" s="51" customFormat="1" ht="21.949999999999999" customHeight="1">
      <x:c r="A34" s="277"/>
      <x:c r="B34" s="145"/>
      <x:c r="C34" s="278" t="s">
        <x:v>23</x:v>
      </x:c>
      <x:c r="D34" s="81" t="s">
        <x:v>135</x:v>
      </x:c>
      <x:c r="E34" s="89">
        <x:v>7942360</x:v>
      </x:c>
      <x:c r="F34" s="89">
        <x:v>10000</x:v>
      </x:c>
      <x:c r="G34" s="89">
        <x:v>4990000</x:v>
      </x:c>
      <x:c r="H34" s="87">
        <x:f t="shared" si="0"/>
        <x:v>12942360</x:v>
      </x:c>
    </x:row>
    <x:row r="35" spans="1:8" s="51" customFormat="1" ht="21.949999999999999" customHeight="1">
      <x:c r="A35" s="277"/>
      <x:c r="B35" s="145"/>
      <x:c r="C35" s="277"/>
      <x:c r="D35" s="82" t="s">
        <x:v>152</x:v>
      </x:c>
      <x:c r="E35" s="89">
        <x:v>7767233</x:v>
      </x:c>
      <x:c r="F35" s="89">
        <x:v>1500</x:v>
      </x:c>
      <x:c r="G35" s="89">
        <x:v>4823079</x:v>
      </x:c>
      <x:c r="H35" s="87">
        <x:f t="shared" si="0"/>
        <x:v>12591812</x:v>
      </x:c>
    </x:row>
    <x:row r="36" spans="1:8" s="51" customFormat="1" ht="21.949999999999999" customHeight="1">
      <x:c r="A36" s="277"/>
      <x:c r="B36" s="145"/>
      <x:c r="C36" s="279"/>
      <x:c r="D36" s="80" t="s">
        <x:v>145</x:v>
      </x:c>
      <x:c r="E36" s="89">
        <x:v>175127</x:v>
      </x:c>
      <x:c r="F36" s="89">
        <x:v>8500</x:v>
      </x:c>
      <x:c r="G36" s="89">
        <x:v>166921</x:v>
      </x:c>
      <x:c r="H36" s="87">
        <x:f t="shared" si="0"/>
        <x:v>350548</x:v>
      </x:c>
    </x:row>
    <x:row r="37" spans="1:8" s="51" customFormat="1" ht="21.949999999999999" customHeight="1">
      <x:c r="A37" s="277"/>
      <x:c r="B37" s="145"/>
      <x:c r="C37" s="278" t="s">
        <x:v>60</x:v>
      </x:c>
      <x:c r="D37" s="80" t="s">
        <x:v>135</x:v>
      </x:c>
      <x:c r="E37" s="89">
        <x:v>4306000</x:v>
      </x:c>
      <x:c r="F37" s="89">
        <x:v>0</x:v>
      </x:c>
      <x:c r="G37" s="89">
        <x:v>5954000</x:v>
      </x:c>
      <x:c r="H37" s="87">
        <x:f t="shared" si="0"/>
        <x:v>10260000</x:v>
      </x:c>
    </x:row>
    <x:row r="38" spans="1:8" s="51" customFormat="1" ht="21.949999999999999" customHeight="1">
      <x:c r="A38" s="277"/>
      <x:c r="B38" s="145"/>
      <x:c r="C38" s="277"/>
      <x:c r="D38" s="81" t="s">
        <x:v>152</x:v>
      </x:c>
      <x:c r="E38" s="89">
        <x:v>4300170</x:v>
      </x:c>
      <x:c r="F38" s="89">
        <x:v>0</x:v>
      </x:c>
      <x:c r="G38" s="89">
        <x:v>5953560</x:v>
      </x:c>
      <x:c r="H38" s="87">
        <x:f t="shared" si="0"/>
        <x:v>10253730</x:v>
      </x:c>
    </x:row>
    <x:row r="39" spans="1:8" s="51" customFormat="1" ht="21.949999999999999" customHeight="1">
      <x:c r="A39" s="277"/>
      <x:c r="B39" s="145"/>
      <x:c r="C39" s="279"/>
      <x:c r="D39" s="82" t="s">
        <x:v>145</x:v>
      </x:c>
      <x:c r="E39" s="89">
        <x:v>5830</x:v>
      </x:c>
      <x:c r="F39" s="89">
        <x:v>0</x:v>
      </x:c>
      <x:c r="G39" s="89">
        <x:v>440</x:v>
      </x:c>
      <x:c r="H39" s="87">
        <x:f t="shared" si="0"/>
        <x:v>6270</x:v>
      </x:c>
    </x:row>
    <x:row r="40" spans="1:8" s="51" customFormat="1" ht="21.949999999999999" customHeight="1">
      <x:c r="A40" s="277"/>
      <x:c r="B40" s="145"/>
      <x:c r="C40" s="278" t="s">
        <x:v>48</x:v>
      </x:c>
      <x:c r="D40" s="81" t="s">
        <x:v>135</x:v>
      </x:c>
      <x:c r="E40" s="89">
        <x:v>2616100</x:v>
      </x:c>
      <x:c r="F40" s="89">
        <x:v>0</x:v>
      </x:c>
      <x:c r="G40" s="89">
        <x:v>6200000</x:v>
      </x:c>
      <x:c r="H40" s="87">
        <x:f t="shared" si="0"/>
        <x:v>8816100</x:v>
      </x:c>
    </x:row>
    <x:row r="41" spans="1:8" s="51" customFormat="1" ht="21.949999999999999" customHeight="1">
      <x:c r="A41" s="277"/>
      <x:c r="B41" s="145"/>
      <x:c r="C41" s="277"/>
      <x:c r="D41" s="82" t="s">
        <x:v>152</x:v>
      </x:c>
      <x:c r="E41" s="89">
        <x:v>2440990</x:v>
      </x:c>
      <x:c r="F41" s="89">
        <x:v>0</x:v>
      </x:c>
      <x:c r="G41" s="89">
        <x:v>6159700</x:v>
      </x:c>
      <x:c r="H41" s="87">
        <x:f t="shared" si="0"/>
        <x:v>8600690</x:v>
      </x:c>
    </x:row>
    <x:row r="42" spans="1:8" s="51" customFormat="1" ht="21.949999999999999" customHeight="1">
      <x:c r="A42" s="282"/>
      <x:c r="B42" s="155"/>
      <x:c r="C42" s="282"/>
      <x:c r="D42" s="161" t="s">
        <x:v>145</x:v>
      </x:c>
      <x:c r="E42" s="157">
        <x:v>175110</x:v>
      </x:c>
      <x:c r="F42" s="157">
        <x:v>0</x:v>
      </x:c>
      <x:c r="G42" s="157">
        <x:v>40300</x:v>
      </x:c>
      <x:c r="H42" s="87">
        <x:f t="shared" si="0"/>
        <x:v>215410</x:v>
      </x:c>
    </x:row>
    <x:row r="43" spans="1:8" s="51" customFormat="1" ht="21.949999999999999" customHeight="1">
      <x:c r="A43" s="283"/>
      <x:c r="B43" s="158"/>
      <x:c r="C43" s="283" t="s">
        <x:v>118</x:v>
      </x:c>
      <x:c r="D43" s="162" t="s">
        <x:v>135</x:v>
      </x:c>
      <x:c r="E43" s="160">
        <x:v>3460000</x:v>
      </x:c>
      <x:c r="F43" s="160">
        <x:v>0</x:v>
      </x:c>
      <x:c r="G43" s="160">
        <x:v>1700000</x:v>
      </x:c>
      <x:c r="H43" s="87">
        <x:f t="shared" si="0"/>
        <x:v>5160000</x:v>
      </x:c>
    </x:row>
    <x:row r="44" spans="1:8" s="51" customFormat="1" ht="21.949999999999999" customHeight="1">
      <x:c r="A44" s="277"/>
      <x:c r="B44" s="145"/>
      <x:c r="C44" s="277"/>
      <x:c r="D44" s="80" t="s">
        <x:v>152</x:v>
      </x:c>
      <x:c r="E44" s="89">
        <x:v>3091850</x:v>
      </x:c>
      <x:c r="F44" s="89">
        <x:v>0</x:v>
      </x:c>
      <x:c r="G44" s="89">
        <x:v>1614570</x:v>
      </x:c>
      <x:c r="H44" s="87">
        <x:f t="shared" si="0"/>
        <x:v>4706420</x:v>
      </x:c>
    </x:row>
    <x:row r="45" spans="1:8" s="51" customFormat="1" ht="21.949999999999999" customHeight="1">
      <x:c r="A45" s="277"/>
      <x:c r="B45" s="145"/>
      <x:c r="C45" s="279"/>
      <x:c r="D45" s="81" t="s">
        <x:v>145</x:v>
      </x:c>
      <x:c r="E45" s="89">
        <x:v>368150</x:v>
      </x:c>
      <x:c r="F45" s="89">
        <x:v>0</x:v>
      </x:c>
      <x:c r="G45" s="89">
        <x:v>85430</x:v>
      </x:c>
      <x:c r="H45" s="87">
        <x:f t="shared" si="0"/>
        <x:v>453580</x:v>
      </x:c>
    </x:row>
    <x:row r="46" spans="1:8" s="51" customFormat="1" ht="21.949999999999999" customHeight="1">
      <x:c r="A46" s="277"/>
      <x:c r="B46" s="145"/>
      <x:c r="C46" s="278" t="s">
        <x:v>70</x:v>
      </x:c>
      <x:c r="D46" s="84" t="s">
        <x:v>135</x:v>
      </x:c>
      <x:c r="E46" s="89">
        <x:v>1500000</x:v>
      </x:c>
      <x:c r="F46" s="89">
        <x:v>2003000</x:v>
      </x:c>
      <x:c r="G46" s="89">
        <x:v>2100000</x:v>
      </x:c>
      <x:c r="H46" s="87">
        <x:f t="shared" si="0"/>
        <x:v>5603000</x:v>
      </x:c>
    </x:row>
    <x:row r="47" spans="1:8" s="51" customFormat="1" ht="21.949999999999999" customHeight="1">
      <x:c r="A47" s="277"/>
      <x:c r="B47" s="145"/>
      <x:c r="C47" s="277"/>
      <x:c r="D47" s="80" t="s">
        <x:v>152</x:v>
      </x:c>
      <x:c r="E47" s="89">
        <x:v>1433560</x:v>
      </x:c>
      <x:c r="F47" s="89">
        <x:v>687900</x:v>
      </x:c>
      <x:c r="G47" s="89">
        <x:v>2068560</x:v>
      </x:c>
      <x:c r="H47" s="87">
        <x:f t="shared" si="0"/>
        <x:v>4190020</x:v>
      </x:c>
    </x:row>
    <x:row r="48" spans="1:8" s="51" customFormat="1" ht="21.949999999999999" customHeight="1">
      <x:c r="A48" s="277"/>
      <x:c r="B48" s="145"/>
      <x:c r="C48" s="279"/>
      <x:c r="D48" s="80" t="s">
        <x:v>145</x:v>
      </x:c>
      <x:c r="E48" s="89">
        <x:v>66440</x:v>
      </x:c>
      <x:c r="F48" s="89">
        <x:v>1315100</x:v>
      </x:c>
      <x:c r="G48" s="89">
        <x:v>31440</x:v>
      </x:c>
      <x:c r="H48" s="87">
        <x:f t="shared" si="0"/>
        <x:v>1412980</x:v>
      </x:c>
    </x:row>
    <x:row r="49" spans="1:8" s="51" customFormat="1" ht="21.949999999999999" customHeight="1">
      <x:c r="A49" s="277"/>
      <x:c r="B49" s="145"/>
      <x:c r="C49" s="278" t="s">
        <x:v>128</x:v>
      </x:c>
      <x:c r="D49" s="80" t="s">
        <x:v>135</x:v>
      </x:c>
      <x:c r="E49" s="89">
        <x:f>E31+E34+E37+E40+E43+E46</x:f>
        <x:v>21492460</x:v>
      </x:c>
      <x:c r="F49" s="89">
        <x:f t="shared" ref="F49:G49" si="4">F31+F34+F37+F40+F43+F46</x:f>
        <x:v>2013000</x:v>
      </x:c>
      <x:c r="G49" s="89">
        <x:f t="shared" si="4"/>
        <x:v>21044000</x:v>
      </x:c>
      <x:c r="H49" s="87">
        <x:f t="shared" si="0"/>
        <x:v>44549460</x:v>
      </x:c>
    </x:row>
    <x:row r="50" spans="1:8" s="51" customFormat="1" ht="21.949999999999999" customHeight="1">
      <x:c r="A50" s="277"/>
      <x:c r="B50" s="145"/>
      <x:c r="C50" s="277"/>
      <x:c r="D50" s="80" t="s">
        <x:v>152</x:v>
      </x:c>
      <x:c r="E50" s="89">
        <x:f t="shared" ref="E50:G51" si="5">E32+E35+E38+E41+E44+E47</x:f>
        <x:v>20488463</x:v>
      </x:c>
      <x:c r="F50" s="89">
        <x:f t="shared" si="5"/>
        <x:v>689400</x:v>
      </x:c>
      <x:c r="G50" s="89">
        <x:f t="shared" si="5"/>
        <x:v>20708469</x:v>
      </x:c>
      <x:c r="H50" s="87">
        <x:f t="shared" si="0"/>
        <x:v>41886332</x:v>
      </x:c>
    </x:row>
    <x:row r="51" spans="1:8" s="51" customFormat="1" ht="21.949999999999999" customHeight="1">
      <x:c r="A51" s="277"/>
      <x:c r="B51" s="146"/>
      <x:c r="C51" s="279"/>
      <x:c r="D51" s="81" t="s">
        <x:v>145</x:v>
      </x:c>
      <x:c r="E51" s="89">
        <x:f t="shared" si="5"/>
        <x:v>1003997</x:v>
      </x:c>
      <x:c r="F51" s="89">
        <x:f t="shared" si="5"/>
        <x:v>1323600</x:v>
      </x:c>
      <x:c r="G51" s="89">
        <x:f t="shared" si="5"/>
        <x:v>335531</x:v>
      </x:c>
      <x:c r="H51" s="87">
        <x:f t="shared" si="0"/>
        <x:v>2663128</x:v>
      </x:c>
    </x:row>
    <x:row r="52" spans="1:8" s="51" customFormat="1" ht="21.949999999999999" customHeight="1">
      <x:c r="A52" s="277"/>
      <x:c r="B52" s="273" t="s">
        <x:v>134</x:v>
      </x:c>
      <x:c r="C52" s="274"/>
      <x:c r="D52" s="82" t="s">
        <x:v>135</x:v>
      </x:c>
      <x:c r="E52" s="89">
        <x:f>E22+E28+E49</x:f>
        <x:v>953199991</x:v>
      </x:c>
      <x:c r="F52" s="89">
        <x:f t="shared" ref="F52:G52" si="6">F22+F28+F49</x:f>
        <x:v>4028000</x:v>
      </x:c>
      <x:c r="G52" s="89">
        <x:f t="shared" si="6"/>
        <x:v>21144000</x:v>
      </x:c>
      <x:c r="H52" s="87">
        <x:f t="shared" si="0"/>
        <x:v>978371991</x:v>
      </x:c>
    </x:row>
    <x:row r="53" spans="1:8" s="51" customFormat="1" ht="21.949999999999999" customHeight="1">
      <x:c r="A53" s="277"/>
      <x:c r="B53" s="275"/>
      <x:c r="C53" s="276"/>
      <x:c r="D53" s="80" t="s">
        <x:v>152</x:v>
      </x:c>
      <x:c r="E53" s="89">
        <x:f t="shared" ref="E53:G54" si="7">E23+E29+E50</x:f>
        <x:v>950913923</x:v>
      </x:c>
      <x:c r="F53" s="89">
        <x:f t="shared" si="7"/>
        <x:v>1917100</x:v>
      </x:c>
      <x:c r="G53" s="89">
        <x:f t="shared" si="7"/>
        <x:v>20797949</x:v>
      </x:c>
      <x:c r="H53" s="87">
        <x:f t="shared" si="0"/>
        <x:v>973628972</x:v>
      </x:c>
    </x:row>
    <x:row r="54" spans="1:8" s="51" customFormat="1" ht="21.949999999999999" customHeight="1">
      <x:c r="A54" s="279"/>
      <x:c r="B54" s="280"/>
      <x:c r="C54" s="281"/>
      <x:c r="D54" s="80" t="s">
        <x:v>145</x:v>
      </x:c>
      <x:c r="E54" s="89">
        <x:f t="shared" si="7"/>
        <x:v>2286068</x:v>
      </x:c>
      <x:c r="F54" s="89">
        <x:f t="shared" si="7"/>
        <x:v>2110900</x:v>
      </x:c>
      <x:c r="G54" s="89">
        <x:f t="shared" si="7"/>
        <x:v>346051</x:v>
      </x:c>
      <x:c r="H54" s="87">
        <x:f t="shared" si="0"/>
        <x:v>4743019</x:v>
      </x:c>
    </x:row>
    <x:row r="55" spans="1:8" s="51" customFormat="1" ht="21.949999999999999" customHeight="1">
      <x:c r="A55" s="277" t="s">
        <x:v>78</x:v>
      </x:c>
      <x:c r="B55" s="278" t="s">
        <x:v>130</x:v>
      </x:c>
      <x:c r="C55" s="278" t="s">
        <x:v>130</x:v>
      </x:c>
      <x:c r="D55" s="80" t="s">
        <x:v>135</x:v>
      </x:c>
      <x:c r="E55" s="89">
        <x:v>0</x:v>
      </x:c>
      <x:c r="F55" s="89">
        <x:v>15167600</x:v>
      </x:c>
      <x:c r="G55" s="89">
        <x:v>4832400</x:v>
      </x:c>
      <x:c r="H55" s="87">
        <x:f t="shared" si="0"/>
        <x:v>20000000</x:v>
      </x:c>
    </x:row>
    <x:row r="56" spans="1:8" s="51" customFormat="1" ht="21.949999999999999" customHeight="1">
      <x:c r="A56" s="277"/>
      <x:c r="B56" s="277"/>
      <x:c r="C56" s="277"/>
      <x:c r="D56" s="80" t="s">
        <x:v>152</x:v>
      </x:c>
      <x:c r="E56" s="89">
        <x:v>0</x:v>
      </x:c>
      <x:c r="F56" s="89">
        <x:v>15167600</x:v>
      </x:c>
      <x:c r="G56" s="89">
        <x:v>4632900</x:v>
      </x:c>
      <x:c r="H56" s="87">
        <x:f t="shared" si="0"/>
        <x:v>19800500</x:v>
      </x:c>
    </x:row>
    <x:row r="57" spans="1:8" s="51" customFormat="1" ht="21.949999999999999" customHeight="1">
      <x:c r="A57" s="277"/>
      <x:c r="B57" s="277"/>
      <x:c r="C57" s="279"/>
      <x:c r="D57" s="81" t="s">
        <x:v>145</x:v>
      </x:c>
      <x:c r="E57" s="89">
        <x:v>0</x:v>
      </x:c>
      <x:c r="F57" s="89">
        <x:v>0</x:v>
      </x:c>
      <x:c r="G57" s="89">
        <x:v>199500</x:v>
      </x:c>
      <x:c r="H57" s="87">
        <x:f t="shared" si="0"/>
        <x:v>199500</x:v>
      </x:c>
    </x:row>
    <x:row r="58" spans="1:8" s="51" customFormat="1" ht="21.949999999999999" customHeight="1">
      <x:c r="A58" s="277"/>
      <x:c r="B58" s="145"/>
      <x:c r="C58" s="278" t="s">
        <x:v>102</x:v>
      </x:c>
      <x:c r="D58" s="82" t="s">
        <x:v>135</x:v>
      </x:c>
      <x:c r="E58" s="89">
        <x:v>1100000</x:v>
      </x:c>
      <x:c r="F58" s="89">
        <x:v>0</x:v>
      </x:c>
      <x:c r="G58" s="89">
        <x:v>2000000</x:v>
      </x:c>
      <x:c r="H58" s="87">
        <x:f t="shared" si="0"/>
        <x:v>3100000</x:v>
      </x:c>
    </x:row>
    <x:row r="59" spans="1:8" s="51" customFormat="1" ht="21.949999999999999" customHeight="1">
      <x:c r="A59" s="277"/>
      <x:c r="B59" s="145"/>
      <x:c r="C59" s="277"/>
      <x:c r="D59" s="80" t="s">
        <x:v>152</x:v>
      </x:c>
      <x:c r="E59" s="89">
        <x:v>961430</x:v>
      </x:c>
      <x:c r="F59" s="89">
        <x:v>0</x:v>
      </x:c>
      <x:c r="G59" s="89">
        <x:v>1682790</x:v>
      </x:c>
      <x:c r="H59" s="87">
        <x:f t="shared" si="0"/>
        <x:v>2644220</x:v>
      </x:c>
    </x:row>
    <x:row r="60" spans="1:8" s="51" customFormat="1" ht="21.949999999999999" customHeight="1">
      <x:c r="A60" s="277"/>
      <x:c r="B60" s="145"/>
      <x:c r="C60" s="279"/>
      <x:c r="D60" s="81" t="s">
        <x:v>145</x:v>
      </x:c>
      <x:c r="E60" s="89">
        <x:v>138570</x:v>
      </x:c>
      <x:c r="F60" s="89">
        <x:v>0</x:v>
      </x:c>
      <x:c r="G60" s="89">
        <x:v>317210</x:v>
      </x:c>
      <x:c r="H60" s="87">
        <x:f t="shared" si="0"/>
        <x:v>455780</x:v>
      </x:c>
    </x:row>
    <x:row r="61" spans="1:8" s="51" customFormat="1" ht="21.949999999999999" customHeight="1">
      <x:c r="A61" s="277"/>
      <x:c r="B61" s="145"/>
      <x:c r="C61" s="278" t="s">
        <x:v>61</x:v>
      </x:c>
      <x:c r="D61" s="82" t="s">
        <x:v>135</x:v>
      </x:c>
      <x:c r="E61" s="89">
        <x:v>3157000</x:v>
      </x:c>
      <x:c r="F61" s="89">
        <x:v>50000</x:v>
      </x:c>
      <x:c r="G61" s="89">
        <x:v>3250000</x:v>
      </x:c>
      <x:c r="H61" s="87">
        <x:f t="shared" si="0"/>
        <x:v>6457000</x:v>
      </x:c>
    </x:row>
    <x:row r="62" spans="1:8" s="51" customFormat="1" ht="21.949999999999999" customHeight="1">
      <x:c r="A62" s="277"/>
      <x:c r="B62" s="145"/>
      <x:c r="C62" s="277"/>
      <x:c r="D62" s="80" t="s">
        <x:v>152</x:v>
      </x:c>
      <x:c r="E62" s="89">
        <x:v>3138487</x:v>
      </x:c>
      <x:c r="F62" s="89">
        <x:v>5000</x:v>
      </x:c>
      <x:c r="G62" s="89">
        <x:v>3211439</x:v>
      </x:c>
      <x:c r="H62" s="87">
        <x:f t="shared" si="0"/>
        <x:v>6354926</x:v>
      </x:c>
    </x:row>
    <x:row r="63" spans="1:8" s="51" customFormat="1" ht="21.949999999999999" customHeight="1">
      <x:c r="A63" s="282"/>
      <x:c r="B63" s="155"/>
      <x:c r="C63" s="282"/>
      <x:c r="D63" s="161" t="s">
        <x:v>145</x:v>
      </x:c>
      <x:c r="E63" s="157">
        <x:v>18513</x:v>
      </x:c>
      <x:c r="F63" s="157">
        <x:v>45000</x:v>
      </x:c>
      <x:c r="G63" s="157">
        <x:v>38561</x:v>
      </x:c>
      <x:c r="H63" s="87">
        <x:f t="shared" si="0"/>
        <x:v>102074</x:v>
      </x:c>
    </x:row>
    <x:row r="64" spans="1:8" s="51" customFormat="1" ht="21.949999999999999" customHeight="1">
      <x:c r="A64" s="283"/>
      <x:c r="B64" s="158"/>
      <x:c r="C64" s="283" t="s">
        <x:v>128</x:v>
      </x:c>
      <x:c r="D64" s="162" t="s">
        <x:v>135</x:v>
      </x:c>
      <x:c r="E64" s="164">
        <x:f>E55+E58+E61</x:f>
        <x:v>4257000</x:v>
      </x:c>
      <x:c r="F64" s="164">
        <x:f t="shared" ref="F64:G64" si="8">F55+F58+F61</x:f>
        <x:v>15217600</x:v>
      </x:c>
      <x:c r="G64" s="164">
        <x:f t="shared" si="8"/>
        <x:v>10082400</x:v>
      </x:c>
      <x:c r="H64" s="87">
        <x:f t="shared" si="0"/>
        <x:v>29557000</x:v>
      </x:c>
    </x:row>
    <x:row r="65" spans="1:8" s="51" customFormat="1" ht="21.949999999999999" customHeight="1">
      <x:c r="A65" s="277"/>
      <x:c r="B65" s="145"/>
      <x:c r="C65" s="277"/>
      <x:c r="D65" s="80" t="s">
        <x:v>152</x:v>
      </x:c>
      <x:c r="E65" s="165">
        <x:f t="shared" ref="E65:G66" si="9">E56+E59+E62</x:f>
        <x:v>4099917</x:v>
      </x:c>
      <x:c r="F65" s="165">
        <x:f t="shared" si="9"/>
        <x:v>15172600</x:v>
      </x:c>
      <x:c r="G65" s="165">
        <x:f t="shared" si="9"/>
        <x:v>9527129</x:v>
      </x:c>
      <x:c r="H65" s="87">
        <x:f t="shared" si="0"/>
        <x:v>28799646</x:v>
      </x:c>
    </x:row>
    <x:row r="66" spans="1:8" s="51" customFormat="1" ht="21.949999999999999" customHeight="1">
      <x:c r="A66" s="277"/>
      <x:c r="B66" s="146"/>
      <x:c r="C66" s="279"/>
      <x:c r="D66" s="80" t="s">
        <x:v>145</x:v>
      </x:c>
      <x:c r="E66" s="89">
        <x:f t="shared" si="9"/>
        <x:v>157083</x:v>
      </x:c>
      <x:c r="F66" s="89">
        <x:f t="shared" si="9"/>
        <x:v>45000</x:v>
      </x:c>
      <x:c r="G66" s="89">
        <x:f t="shared" si="9"/>
        <x:v>555271</x:v>
      </x:c>
      <x:c r="H66" s="87">
        <x:f t="shared" si="0"/>
        <x:v>757354</x:v>
      </x:c>
    </x:row>
    <x:row r="67" spans="1:8" s="51" customFormat="1" ht="21.949999999999999" customHeight="1">
      <x:c r="A67" s="277"/>
      <x:c r="B67" s="273" t="s">
        <x:v>139</x:v>
      </x:c>
      <x:c r="C67" s="274"/>
      <x:c r="D67" s="80" t="s">
        <x:v>135</x:v>
      </x:c>
      <x:c r="E67" s="89">
        <x:f>E55+E58+E61</x:f>
        <x:v>4257000</x:v>
      </x:c>
      <x:c r="F67" s="89">
        <x:f t="shared" ref="F67:G67" si="10">F55+F58+F61</x:f>
        <x:v>15217600</x:v>
      </x:c>
      <x:c r="G67" s="89">
        <x:f t="shared" si="10"/>
        <x:v>10082400</x:v>
      </x:c>
      <x:c r="H67" s="87">
        <x:f t="shared" si="0"/>
        <x:v>29557000</x:v>
      </x:c>
    </x:row>
    <x:row r="68" spans="1:8" s="51" customFormat="1" ht="21.949999999999999" customHeight="1">
      <x:c r="A68" s="277"/>
      <x:c r="B68" s="275"/>
      <x:c r="C68" s="276"/>
      <x:c r="D68" s="81" t="s">
        <x:v>152</x:v>
      </x:c>
      <x:c r="E68" s="89">
        <x:f t="shared" ref="E68:G69" si="11">E56+E59+E62</x:f>
        <x:v>4099917</x:v>
      </x:c>
      <x:c r="F68" s="89">
        <x:f t="shared" si="11"/>
        <x:v>15172600</x:v>
      </x:c>
      <x:c r="G68" s="89">
        <x:f t="shared" si="11"/>
        <x:v>9527129</x:v>
      </x:c>
      <x:c r="H68" s="87">
        <x:f t="shared" si="0"/>
        <x:v>28799646</x:v>
      </x:c>
    </x:row>
    <x:row r="69" spans="1:8" s="51" customFormat="1" ht="21.949999999999999" customHeight="1">
      <x:c r="A69" s="279"/>
      <x:c r="B69" s="280"/>
      <x:c r="C69" s="281"/>
      <x:c r="D69" s="85" t="s">
        <x:v>145</x:v>
      </x:c>
      <x:c r="E69" s="89">
        <x:f t="shared" si="11"/>
        <x:v>157083</x:v>
      </x:c>
      <x:c r="F69" s="89">
        <x:f t="shared" si="11"/>
        <x:v>45000</x:v>
      </x:c>
      <x:c r="G69" s="89">
        <x:f t="shared" si="11"/>
        <x:v>555271</x:v>
      </x:c>
      <x:c r="H69" s="87">
        <x:f t="shared" ref="H69:H132" si="12">SUM(E69:G69)</x:f>
        <x:v>757354</x:v>
      </x:c>
    </x:row>
    <x:row r="70" spans="1:8" s="51" customFormat="1" ht="21.949999999999999" customHeight="1">
      <x:c r="A70" s="278" t="s">
        <x:v>121</x:v>
      </x:c>
      <x:c r="B70" s="278" t="s">
        <x:v>120</x:v>
      </x:c>
      <x:c r="C70" s="278" t="s">
        <x:v>141</x:v>
      </x:c>
      <x:c r="D70" s="82" t="s">
        <x:v>135</x:v>
      </x:c>
      <x:c r="E70" s="89">
        <x:v>39800000</x:v>
      </x:c>
      <x:c r="F70" s="89">
        <x:v>11000000</x:v>
      </x:c>
      <x:c r="G70" s="89">
        <x:v>1000000</x:v>
      </x:c>
      <x:c r="H70" s="87">
        <x:f t="shared" si="12"/>
        <x:v>51800000</x:v>
      </x:c>
    </x:row>
    <x:row r="71" spans="1:8" s="51" customFormat="1" ht="21.949999999999999" customHeight="1">
      <x:c r="A71" s="277"/>
      <x:c r="B71" s="277"/>
      <x:c r="C71" s="277"/>
      <x:c r="D71" s="80" t="s">
        <x:v>152</x:v>
      </x:c>
      <x:c r="E71" s="89">
        <x:v>38884370</x:v>
      </x:c>
      <x:c r="F71" s="89">
        <x:v>10471910</x:v>
      </x:c>
      <x:c r="G71" s="89">
        <x:v>908580</x:v>
      </x:c>
      <x:c r="H71" s="87">
        <x:f t="shared" si="12"/>
        <x:v>50264860</x:v>
      </x:c>
    </x:row>
    <x:row r="72" spans="1:8" s="51" customFormat="1" ht="21.949999999999999" customHeight="1">
      <x:c r="A72" s="277"/>
      <x:c r="B72" s="277"/>
      <x:c r="C72" s="279"/>
      <x:c r="D72" s="80" t="s">
        <x:v>145</x:v>
      </x:c>
      <x:c r="E72" s="89">
        <x:v>915630</x:v>
      </x:c>
      <x:c r="F72" s="89">
        <x:v>528090</x:v>
      </x:c>
      <x:c r="G72" s="89">
        <x:v>91420</x:v>
      </x:c>
      <x:c r="H72" s="87">
        <x:f t="shared" si="12"/>
        <x:v>1535140</x:v>
      </x:c>
    </x:row>
    <x:row r="73" spans="1:8" s="51" customFormat="1" ht="21.949999999999999" customHeight="1">
      <x:c r="A73" s="277"/>
      <x:c r="B73" s="88"/>
      <x:c r="C73" s="278" t="s">
        <x:v>64</x:v>
      </x:c>
      <x:c r="D73" s="80" t="s">
        <x:v>135</x:v>
      </x:c>
      <x:c r="E73" s="89">
        <x:v>2360000</x:v>
      </x:c>
      <x:c r="F73" s="89">
        <x:v>0</x:v>
      </x:c>
      <x:c r="G73" s="89">
        <x:v>1000000</x:v>
      </x:c>
      <x:c r="H73" s="87">
        <x:f t="shared" si="12"/>
        <x:v>3360000</x:v>
      </x:c>
    </x:row>
    <x:row r="74" spans="1:8" s="51" customFormat="1" ht="21.949999999999999" customHeight="1">
      <x:c r="A74" s="277"/>
      <x:c r="B74" s="88"/>
      <x:c r="C74" s="277"/>
      <x:c r="D74" s="80" t="s">
        <x:v>152</x:v>
      </x:c>
      <x:c r="E74" s="89">
        <x:v>2141570</x:v>
      </x:c>
      <x:c r="F74" s="89">
        <x:v>0</x:v>
      </x:c>
      <x:c r="G74" s="89">
        <x:v>938250</x:v>
      </x:c>
      <x:c r="H74" s="87">
        <x:f t="shared" si="12"/>
        <x:v>3079820</x:v>
      </x:c>
    </x:row>
    <x:row r="75" spans="1:8" s="51" customFormat="1" ht="21.949999999999999" customHeight="1">
      <x:c r="A75" s="277"/>
      <x:c r="B75" s="88"/>
      <x:c r="C75" s="279"/>
      <x:c r="D75" s="80" t="s">
        <x:v>145</x:v>
      </x:c>
      <x:c r="E75" s="89">
        <x:v>218430</x:v>
      </x:c>
      <x:c r="F75" s="89">
        <x:v>0</x:v>
      </x:c>
      <x:c r="G75" s="89">
        <x:v>61750</x:v>
      </x:c>
      <x:c r="H75" s="87">
        <x:f t="shared" si="12"/>
        <x:v>280180</x:v>
      </x:c>
    </x:row>
    <x:row r="76" spans="1:8" s="51" customFormat="1" ht="21.949999999999999" customHeight="1">
      <x:c r="A76" s="277"/>
      <x:c r="B76" s="145"/>
      <x:c r="C76" s="278" t="s">
        <x:v>126</x:v>
      </x:c>
      <x:c r="D76" s="81" t="s">
        <x:v>135</x:v>
      </x:c>
      <x:c r="E76" s="89">
        <x:v>17600000</x:v>
      </x:c>
      <x:c r="F76" s="89">
        <x:v>0</x:v>
      </x:c>
      <x:c r="G76" s="89">
        <x:v>0</x:v>
      </x:c>
      <x:c r="H76" s="87">
        <x:f t="shared" si="12"/>
        <x:v>17600000</x:v>
      </x:c>
    </x:row>
    <x:row r="77" spans="1:8" s="51" customFormat="1" ht="21.949999999999999" customHeight="1">
      <x:c r="A77" s="277"/>
      <x:c r="B77" s="145"/>
      <x:c r="C77" s="277"/>
      <x:c r="D77" s="82" t="s">
        <x:v>152</x:v>
      </x:c>
      <x:c r="E77" s="89">
        <x:v>17579070</x:v>
      </x:c>
      <x:c r="F77" s="89">
        <x:v>0</x:v>
      </x:c>
      <x:c r="G77" s="89">
        <x:v>0</x:v>
      </x:c>
      <x:c r="H77" s="87">
        <x:f t="shared" si="12"/>
        <x:v>17579070</x:v>
      </x:c>
    </x:row>
    <x:row r="78" spans="1:8" s="51" customFormat="1" ht="21.949999999999999" customHeight="1">
      <x:c r="A78" s="277"/>
      <x:c r="B78" s="145"/>
      <x:c r="C78" s="279"/>
      <x:c r="D78" s="80" t="s">
        <x:v>145</x:v>
      </x:c>
      <x:c r="E78" s="89">
        <x:v>20930</x:v>
      </x:c>
      <x:c r="F78" s="89">
        <x:v>0</x:v>
      </x:c>
      <x:c r="G78" s="89">
        <x:v>0</x:v>
      </x:c>
      <x:c r="H78" s="87">
        <x:f t="shared" si="12"/>
        <x:v>20930</x:v>
      </x:c>
    </x:row>
    <x:row r="79" spans="1:8" s="51" customFormat="1" ht="21.949999999999999" customHeight="1">
      <x:c r="A79" s="277"/>
      <x:c r="B79" s="145"/>
      <x:c r="C79" s="278" t="s">
        <x:v>116</x:v>
      </x:c>
      <x:c r="D79" s="80" t="s">
        <x:v>135</x:v>
      </x:c>
      <x:c r="E79" s="89">
        <x:v>14200000</x:v>
      </x:c>
      <x:c r="F79" s="89">
        <x:v>0</x:v>
      </x:c>
      <x:c r="G79" s="89">
        <x:v>2000000</x:v>
      </x:c>
      <x:c r="H79" s="87">
        <x:f t="shared" si="12"/>
        <x:v>16200000</x:v>
      </x:c>
    </x:row>
    <x:row r="80" spans="1:8" s="51" customFormat="1" ht="21.949999999999999" customHeight="1">
      <x:c r="A80" s="277"/>
      <x:c r="B80" s="145"/>
      <x:c r="C80" s="277"/>
      <x:c r="D80" s="81" t="s">
        <x:v>152</x:v>
      </x:c>
      <x:c r="E80" s="89">
        <x:v>14149470</x:v>
      </x:c>
      <x:c r="F80" s="89">
        <x:v>0</x:v>
      </x:c>
      <x:c r="G80" s="89">
        <x:v>1788800</x:v>
      </x:c>
      <x:c r="H80" s="87">
        <x:f t="shared" si="12"/>
        <x:v>15938270</x:v>
      </x:c>
    </x:row>
    <x:row r="81" spans="1:8" s="51" customFormat="1" ht="21.949999999999999" customHeight="1">
      <x:c r="A81" s="277"/>
      <x:c r="B81" s="145"/>
      <x:c r="C81" s="279"/>
      <x:c r="D81" s="82" t="s">
        <x:v>145</x:v>
      </x:c>
      <x:c r="E81" s="89">
        <x:v>50530</x:v>
      </x:c>
      <x:c r="F81" s="89">
        <x:v>0</x:v>
      </x:c>
      <x:c r="G81" s="89">
        <x:v>211200</x:v>
      </x:c>
      <x:c r="H81" s="87">
        <x:f t="shared" si="12"/>
        <x:v>261730</x:v>
      </x:c>
    </x:row>
    <x:row r="82" spans="1:8" s="51" customFormat="1" ht="21.949999999999999" customHeight="1">
      <x:c r="A82" s="277"/>
      <x:c r="B82" s="145"/>
      <x:c r="C82" s="278" t="s">
        <x:v>128</x:v>
      </x:c>
      <x:c r="D82" s="80" t="s">
        <x:v>135</x:v>
      </x:c>
      <x:c r="E82" s="89">
        <x:f>E70+E73+E76+E79</x:f>
        <x:v>73960000</x:v>
      </x:c>
      <x:c r="F82" s="89">
        <x:f t="shared" ref="F82:G82" si="13">F70+F73+F76+F79</x:f>
        <x:v>11000000</x:v>
      </x:c>
      <x:c r="G82" s="89">
        <x:f t="shared" si="13"/>
        <x:v>4000000</x:v>
      </x:c>
      <x:c r="H82" s="87">
        <x:f t="shared" si="12"/>
        <x:v>88960000</x:v>
      </x:c>
    </x:row>
    <x:row r="83" spans="1:8" s="51" customFormat="1" ht="21.949999999999999" customHeight="1">
      <x:c r="A83" s="277"/>
      <x:c r="B83" s="145"/>
      <x:c r="C83" s="277"/>
      <x:c r="D83" s="80" t="s">
        <x:v>152</x:v>
      </x:c>
      <x:c r="E83" s="89">
        <x:f t="shared" ref="E83:G84" si="14">E71+E74+E77+E80</x:f>
        <x:v>72754480</x:v>
      </x:c>
      <x:c r="F83" s="89">
        <x:f t="shared" si="14"/>
        <x:v>10471910</x:v>
      </x:c>
      <x:c r="G83" s="89">
        <x:f t="shared" si="14"/>
        <x:v>3635630</x:v>
      </x:c>
      <x:c r="H83" s="87">
        <x:f t="shared" si="12"/>
        <x:v>86862020</x:v>
      </x:c>
    </x:row>
    <x:row r="84" spans="1:8" s="51" customFormat="1" ht="21.949999999999999" customHeight="1">
      <x:c r="A84" s="282"/>
      <x:c r="B84" s="155"/>
      <x:c r="C84" s="282"/>
      <x:c r="D84" s="161" t="s">
        <x:v>145</x:v>
      </x:c>
      <x:c r="E84" s="157">
        <x:f t="shared" si="14"/>
        <x:v>1205520</x:v>
      </x:c>
      <x:c r="F84" s="157">
        <x:f t="shared" si="14"/>
        <x:v>528090</x:v>
      </x:c>
      <x:c r="G84" s="157">
        <x:f t="shared" si="14"/>
        <x:v>364370</x:v>
      </x:c>
      <x:c r="H84" s="87">
        <x:f t="shared" si="12"/>
        <x:v>2097980</x:v>
      </x:c>
    </x:row>
    <x:row r="85" spans="1:8" s="51" customFormat="1" ht="21.949999999999999" customHeight="1">
      <x:c r="A85" s="283"/>
      <x:c r="B85" s="283" t="s">
        <x:v>155</x:v>
      </x:c>
      <x:c r="C85" s="283" t="s">
        <x:v>57</x:v>
      </x:c>
      <x:c r="D85" s="159" t="s">
        <x:v>135</x:v>
      </x:c>
      <x:c r="E85" s="160">
        <x:v>0</x:v>
      </x:c>
      <x:c r="F85" s="160">
        <x:v>0</x:v>
      </x:c>
      <x:c r="G85" s="160">
        <x:v>30000</x:v>
      </x:c>
      <x:c r="H85" s="87">
        <x:f t="shared" si="12"/>
        <x:v>30000</x:v>
      </x:c>
    </x:row>
    <x:row r="86" spans="1:8" s="51" customFormat="1" ht="21.949999999999999" customHeight="1">
      <x:c r="A86" s="277"/>
      <x:c r="B86" s="277"/>
      <x:c r="C86" s="277"/>
      <x:c r="D86" s="82" t="s">
        <x:v>152</x:v>
      </x:c>
      <x:c r="E86" s="89">
        <x:v>0</x:v>
      </x:c>
      <x:c r="F86" s="89">
        <x:v>0</x:v>
      </x:c>
      <x:c r="G86" s="89">
        <x:v>28980</x:v>
      </x:c>
      <x:c r="H86" s="87">
        <x:f t="shared" si="12"/>
        <x:v>28980</x:v>
      </x:c>
    </x:row>
    <x:row r="87" spans="1:8" s="51" customFormat="1" ht="21.949999999999999" customHeight="1">
      <x:c r="A87" s="277"/>
      <x:c r="B87" s="277"/>
      <x:c r="C87" s="279"/>
      <x:c r="D87" s="80" t="s">
        <x:v>145</x:v>
      </x:c>
      <x:c r="E87" s="89">
        <x:v>0</x:v>
      </x:c>
      <x:c r="F87" s="89">
        <x:v>0</x:v>
      </x:c>
      <x:c r="G87" s="89">
        <x:v>1020</x:v>
      </x:c>
      <x:c r="H87" s="87">
        <x:f t="shared" si="12"/>
        <x:v>1020</x:v>
      </x:c>
    </x:row>
    <x:row r="88" spans="1:8" s="51" customFormat="1" ht="21.949999999999999" customHeight="1">
      <x:c r="A88" s="277"/>
      <x:c r="B88" s="145"/>
      <x:c r="C88" s="278" t="s">
        <x:v>53</x:v>
      </x:c>
      <x:c r="D88" s="80" t="s">
        <x:v>135</x:v>
      </x:c>
      <x:c r="E88" s="89">
        <x:v>0</x:v>
      </x:c>
      <x:c r="F88" s="89">
        <x:v>0</x:v>
      </x:c>
      <x:c r="G88" s="89">
        <x:v>0</x:v>
      </x:c>
      <x:c r="H88" s="87">
        <x:f t="shared" si="12"/>
        <x:v>0</x:v>
      </x:c>
    </x:row>
    <x:row r="89" spans="1:8" s="51" customFormat="1" ht="21.949999999999999" customHeight="1">
      <x:c r="A89" s="277"/>
      <x:c r="B89" s="145"/>
      <x:c r="C89" s="277"/>
      <x:c r="D89" s="80" t="s">
        <x:v>152</x:v>
      </x:c>
      <x:c r="E89" s="89">
        <x:v>0</x:v>
      </x:c>
      <x:c r="F89" s="89">
        <x:v>0</x:v>
      </x:c>
      <x:c r="G89" s="89">
        <x:v>0</x:v>
      </x:c>
      <x:c r="H89" s="87">
        <x:f t="shared" si="12"/>
        <x:v>0</x:v>
      </x:c>
    </x:row>
    <x:row r="90" spans="1:8" s="51" customFormat="1" ht="21.949999999999999" customHeight="1">
      <x:c r="A90" s="277"/>
      <x:c r="B90" s="145"/>
      <x:c r="C90" s="279"/>
      <x:c r="D90" s="80" t="s">
        <x:v>145</x:v>
      </x:c>
      <x:c r="E90" s="89">
        <x:v>0</x:v>
      </x:c>
      <x:c r="F90" s="89">
        <x:v>0</x:v>
      </x:c>
      <x:c r="G90" s="89">
        <x:v>0</x:v>
      </x:c>
      <x:c r="H90" s="87">
        <x:f t="shared" si="12"/>
        <x:v>0</x:v>
      </x:c>
    </x:row>
    <x:row r="91" spans="1:8" s="51" customFormat="1" ht="21.949999999999999" customHeight="1">
      <x:c r="A91" s="277"/>
      <x:c r="B91" s="145"/>
      <x:c r="C91" s="278" t="s">
        <x:v>142</x:v>
      </x:c>
      <x:c r="D91" s="81" t="s">
        <x:v>135</x:v>
      </x:c>
      <x:c r="E91" s="89">
        <x:v>800000</x:v>
      </x:c>
      <x:c r="F91" s="89">
        <x:v>400000</x:v>
      </x:c>
      <x:c r="G91" s="89">
        <x:v>600000</x:v>
      </x:c>
      <x:c r="H91" s="87">
        <x:f t="shared" si="12"/>
        <x:v>1800000</x:v>
      </x:c>
    </x:row>
    <x:row r="92" spans="1:8" s="51" customFormat="1" ht="21.949999999999999" customHeight="1">
      <x:c r="A92" s="277"/>
      <x:c r="B92" s="145"/>
      <x:c r="C92" s="277"/>
      <x:c r="D92" s="84" t="s">
        <x:v>152</x:v>
      </x:c>
      <x:c r="E92" s="89">
        <x:v>760000</x:v>
      </x:c>
      <x:c r="F92" s="89">
        <x:v>168000</x:v>
      </x:c>
      <x:c r="G92" s="89">
        <x:v>540000</x:v>
      </x:c>
      <x:c r="H92" s="87">
        <x:f t="shared" si="12"/>
        <x:v>1468000</x:v>
      </x:c>
    </x:row>
    <x:row r="93" spans="1:8" s="51" customFormat="1" ht="21.949999999999999" customHeight="1">
      <x:c r="A93" s="277"/>
      <x:c r="B93" s="145"/>
      <x:c r="C93" s="279"/>
      <x:c r="D93" s="81" t="s">
        <x:v>145</x:v>
      </x:c>
      <x:c r="E93" s="89">
        <x:v>40000</x:v>
      </x:c>
      <x:c r="F93" s="89">
        <x:v>232000</x:v>
      </x:c>
      <x:c r="G93" s="89">
        <x:v>60000</x:v>
      </x:c>
      <x:c r="H93" s="87">
        <x:f t="shared" si="12"/>
        <x:v>332000</x:v>
      </x:c>
    </x:row>
    <x:row r="94" spans="1:8" s="51" customFormat="1" ht="21.949999999999999" customHeight="1">
      <x:c r="A94" s="277"/>
      <x:c r="B94" s="88"/>
      <x:c r="C94" s="278" t="s">
        <x:v>54</x:v>
      </x:c>
      <x:c r="D94" s="82" t="s">
        <x:v>135</x:v>
      </x:c>
      <x:c r="E94" s="89">
        <x:v>10000</x:v>
      </x:c>
      <x:c r="F94" s="89">
        <x:v>0</x:v>
      </x:c>
      <x:c r="G94" s="89">
        <x:v>0</x:v>
      </x:c>
      <x:c r="H94" s="87">
        <x:f t="shared" si="12"/>
        <x:v>10000</x:v>
      </x:c>
    </x:row>
    <x:row r="95" spans="1:8" s="51" customFormat="1" ht="21.949999999999999" customHeight="1">
      <x:c r="A95" s="277"/>
      <x:c r="B95" s="88"/>
      <x:c r="C95" s="277"/>
      <x:c r="D95" s="81" t="s">
        <x:v>152</x:v>
      </x:c>
      <x:c r="E95" s="89">
        <x:v>10000</x:v>
      </x:c>
      <x:c r="F95" s="89">
        <x:v>0</x:v>
      </x:c>
      <x:c r="G95" s="89">
        <x:v>0</x:v>
      </x:c>
      <x:c r="H95" s="87">
        <x:f t="shared" si="12"/>
        <x:v>10000</x:v>
      </x:c>
    </x:row>
    <x:row r="96" spans="1:8" s="51" customFormat="1" ht="21.949999999999999" customHeight="1">
      <x:c r="A96" s="277"/>
      <x:c r="B96" s="88"/>
      <x:c r="C96" s="279"/>
      <x:c r="D96" s="82" t="s">
        <x:v>145</x:v>
      </x:c>
      <x:c r="E96" s="89">
        <x:v>0</x:v>
      </x:c>
      <x:c r="F96" s="89">
        <x:v>0</x:v>
      </x:c>
      <x:c r="G96" s="89">
        <x:v>0</x:v>
      </x:c>
      <x:c r="H96" s="87">
        <x:f t="shared" si="12"/>
        <x:v>0</x:v>
      </x:c>
    </x:row>
    <x:row r="97" spans="1:8" s="51" customFormat="1" ht="21.949999999999999" customHeight="1">
      <x:c r="A97" s="277"/>
      <x:c r="B97" s="88"/>
      <x:c r="C97" s="278" t="s">
        <x:v>125</x:v>
      </x:c>
      <x:c r="D97" s="80" t="s">
        <x:v>135</x:v>
      </x:c>
      <x:c r="E97" s="89">
        <x:v>0</x:v>
      </x:c>
      <x:c r="F97" s="89">
        <x:v>0</x:v>
      </x:c>
      <x:c r="G97" s="89">
        <x:v>0</x:v>
      </x:c>
      <x:c r="H97" s="87">
        <x:f t="shared" si="12"/>
        <x:v>0</x:v>
      </x:c>
    </x:row>
    <x:row r="98" spans="1:8" s="51" customFormat="1" ht="21.949999999999999" customHeight="1">
      <x:c r="A98" s="277"/>
      <x:c r="B98" s="88"/>
      <x:c r="C98" s="277"/>
      <x:c r="D98" s="80" t="s">
        <x:v>152</x:v>
      </x:c>
      <x:c r="E98" s="89">
        <x:v>0</x:v>
      </x:c>
      <x:c r="F98" s="89">
        <x:v>0</x:v>
      </x:c>
      <x:c r="G98" s="89">
        <x:v>0</x:v>
      </x:c>
      <x:c r="H98" s="87">
        <x:f t="shared" si="12"/>
        <x:v>0</x:v>
      </x:c>
    </x:row>
    <x:row r="99" spans="1:8" s="51" customFormat="1" ht="21.949999999999999" customHeight="1">
      <x:c r="A99" s="277"/>
      <x:c r="B99" s="88"/>
      <x:c r="C99" s="279"/>
      <x:c r="D99" s="80" t="s">
        <x:v>145</x:v>
      </x:c>
      <x:c r="E99" s="89">
        <x:v>0</x:v>
      </x:c>
      <x:c r="F99" s="89">
        <x:v>0</x:v>
      </x:c>
      <x:c r="G99" s="89">
        <x:v>0</x:v>
      </x:c>
      <x:c r="H99" s="87">
        <x:f t="shared" si="12"/>
        <x:v>0</x:v>
      </x:c>
    </x:row>
    <x:row r="100" spans="1:8" s="51" customFormat="1" ht="21.949999999999999" customHeight="1">
      <x:c r="A100" s="277"/>
      <x:c r="B100" s="145"/>
      <x:c r="C100" s="278" t="s">
        <x:v>47</x:v>
      </x:c>
      <x:c r="D100" s="81" t="s">
        <x:v>135</x:v>
      </x:c>
      <x:c r="E100" s="89">
        <x:v>2480000</x:v>
      </x:c>
      <x:c r="F100" s="89">
        <x:v>0</x:v>
      </x:c>
      <x:c r="G100" s="89">
        <x:v>700000</x:v>
      </x:c>
      <x:c r="H100" s="87">
        <x:f t="shared" si="12"/>
        <x:v>3180000</x:v>
      </x:c>
    </x:row>
    <x:row r="101" spans="1:8" s="51" customFormat="1" ht="21.949999999999999" customHeight="1">
      <x:c r="A101" s="277"/>
      <x:c r="B101" s="145"/>
      <x:c r="C101" s="277"/>
      <x:c r="D101" s="82" t="s">
        <x:v>152</x:v>
      </x:c>
      <x:c r="E101" s="89">
        <x:v>2433600</x:v>
      </x:c>
      <x:c r="F101" s="89">
        <x:v>0</x:v>
      </x:c>
      <x:c r="G101" s="89">
        <x:v>700000</x:v>
      </x:c>
      <x:c r="H101" s="87">
        <x:f t="shared" si="12"/>
        <x:v>3133600</x:v>
      </x:c>
    </x:row>
    <x:row r="102" spans="1:8" s="51" customFormat="1" ht="21.949999999999999" customHeight="1">
      <x:c r="A102" s="277"/>
      <x:c r="B102" s="145"/>
      <x:c r="C102" s="279"/>
      <x:c r="D102" s="81" t="s">
        <x:v>145</x:v>
      </x:c>
      <x:c r="E102" s="89">
        <x:v>46400</x:v>
      </x:c>
      <x:c r="F102" s="89">
        <x:v>0</x:v>
      </x:c>
      <x:c r="G102" s="89">
        <x:v>0</x:v>
      </x:c>
      <x:c r="H102" s="87">
        <x:f t="shared" si="12"/>
        <x:v>46400</x:v>
      </x:c>
    </x:row>
    <x:row r="103" spans="1:8" s="51" customFormat="1" ht="21.949999999999999" customHeight="1">
      <x:c r="A103" s="277"/>
      <x:c r="B103" s="145"/>
      <x:c r="C103" s="278" t="s">
        <x:v>128</x:v>
      </x:c>
      <x:c r="D103" s="82" t="s">
        <x:v>135</x:v>
      </x:c>
      <x:c r="E103" s="89">
        <x:f>E85+E88+E91+E94+E97+E100</x:f>
        <x:v>3290000</x:v>
      </x:c>
      <x:c r="F103" s="89">
        <x:f t="shared" ref="F103:G103" si="15">F85+F88+F91+F94+F97+F100</x:f>
        <x:v>400000</x:v>
      </x:c>
      <x:c r="G103" s="89">
        <x:f t="shared" si="15"/>
        <x:v>1330000</x:v>
      </x:c>
      <x:c r="H103" s="87">
        <x:f t="shared" si="12"/>
        <x:v>5020000</x:v>
      </x:c>
    </x:row>
    <x:row r="104" spans="1:8" s="51" customFormat="1" ht="21.949999999999999" customHeight="1">
      <x:c r="A104" s="277"/>
      <x:c r="B104" s="145"/>
      <x:c r="C104" s="277"/>
      <x:c r="D104" s="80" t="s">
        <x:v>152</x:v>
      </x:c>
      <x:c r="E104" s="89">
        <x:f t="shared" ref="E104:G105" si="16">E86+E89+E92+E95+E98+E101</x:f>
        <x:v>3203600</x:v>
      </x:c>
      <x:c r="F104" s="89">
        <x:f t="shared" si="16"/>
        <x:v>168000</x:v>
      </x:c>
      <x:c r="G104" s="89">
        <x:f t="shared" si="16"/>
        <x:v>1268980</x:v>
      </x:c>
      <x:c r="H104" s="87">
        <x:f t="shared" si="12"/>
        <x:v>4640580</x:v>
      </x:c>
    </x:row>
    <x:row r="105" spans="1:8" s="51" customFormat="1" ht="21.949999999999999" customHeight="1">
      <x:c r="A105" s="282"/>
      <x:c r="B105" s="155"/>
      <x:c r="C105" s="282"/>
      <x:c r="D105" s="161" t="s">
        <x:v>145</x:v>
      </x:c>
      <x:c r="E105" s="157">
        <x:f t="shared" si="16"/>
        <x:v>86400</x:v>
      </x:c>
      <x:c r="F105" s="157">
        <x:f t="shared" si="16"/>
        <x:v>232000</x:v>
      </x:c>
      <x:c r="G105" s="157">
        <x:f t="shared" si="16"/>
        <x:v>61020</x:v>
      </x:c>
      <x:c r="H105" s="87">
        <x:f t="shared" si="12"/>
        <x:v>379420</x:v>
      </x:c>
    </x:row>
    <x:row r="106" spans="1:8" s="51" customFormat="1" ht="21.949999999999999" customHeight="1">
      <x:c r="A106" s="283"/>
      <x:c r="B106" s="283" t="s">
        <x:v>121</x:v>
      </x:c>
      <x:c r="C106" s="283" t="s">
        <x:v>22</x:v>
      </x:c>
      <x:c r="D106" s="162" t="s">
        <x:v>135</x:v>
      </x:c>
      <x:c r="E106" s="160">
        <x:v>790000</x:v>
      </x:c>
      <x:c r="F106" s="160">
        <x:v>0</x:v>
      </x:c>
      <x:c r="G106" s="160">
        <x:v>410000</x:v>
      </x:c>
      <x:c r="H106" s="87">
        <x:f t="shared" si="12"/>
        <x:v>1200000</x:v>
      </x:c>
    </x:row>
    <x:row r="107" spans="1:8" s="51" customFormat="1" ht="21.949999999999999" customHeight="1">
      <x:c r="A107" s="277"/>
      <x:c r="B107" s="277"/>
      <x:c r="C107" s="277"/>
      <x:c r="D107" s="80" t="s">
        <x:v>152</x:v>
      </x:c>
      <x:c r="E107" s="89">
        <x:v>759140</x:v>
      </x:c>
      <x:c r="F107" s="89">
        <x:v>0</x:v>
      </x:c>
      <x:c r="G107" s="89">
        <x:v>405540</x:v>
      </x:c>
      <x:c r="H107" s="87">
        <x:f t="shared" si="12"/>
        <x:v>1164680</x:v>
      </x:c>
    </x:row>
    <x:row r="108" spans="1:8" s="51" customFormat="1" ht="21.949999999999999" customHeight="1">
      <x:c r="A108" s="277"/>
      <x:c r="B108" s="277"/>
      <x:c r="C108" s="279"/>
      <x:c r="D108" s="80" t="s">
        <x:v>145</x:v>
      </x:c>
      <x:c r="E108" s="89">
        <x:v>30860</x:v>
      </x:c>
      <x:c r="F108" s="89">
        <x:v>0</x:v>
      </x:c>
      <x:c r="G108" s="89">
        <x:v>4460</x:v>
      </x:c>
      <x:c r="H108" s="87">
        <x:f t="shared" si="12"/>
        <x:v>35320</x:v>
      </x:c>
    </x:row>
    <x:row r="109" spans="1:8" s="51" customFormat="1" ht="21.949999999999999" customHeight="1">
      <x:c r="A109" s="277"/>
      <x:c r="B109" s="145"/>
      <x:c r="C109" s="278" t="s">
        <x:v>17</x:v>
      </x:c>
      <x:c r="D109" s="80" t="s">
        <x:v>135</x:v>
      </x:c>
      <x:c r="E109" s="89">
        <x:v>0</x:v>
      </x:c>
      <x:c r="F109" s="89">
        <x:v>0</x:v>
      </x:c>
      <x:c r="G109" s="89">
        <x:v>5470000</x:v>
      </x:c>
      <x:c r="H109" s="87">
        <x:f t="shared" si="12"/>
        <x:v>5470000</x:v>
      </x:c>
    </x:row>
    <x:row r="110" spans="1:8" s="51" customFormat="1" ht="21.949999999999999" customHeight="1">
      <x:c r="A110" s="277"/>
      <x:c r="B110" s="145"/>
      <x:c r="C110" s="277"/>
      <x:c r="D110" s="80" t="s">
        <x:v>152</x:v>
      </x:c>
      <x:c r="E110" s="89">
        <x:v>0</x:v>
      </x:c>
      <x:c r="F110" s="89">
        <x:v>0</x:v>
      </x:c>
      <x:c r="G110" s="89">
        <x:v>5130000</x:v>
      </x:c>
      <x:c r="H110" s="87">
        <x:f t="shared" si="12"/>
        <x:v>5130000</x:v>
      </x:c>
    </x:row>
    <x:row r="111" spans="1:8" s="51" customFormat="1" ht="21.949999999999999" customHeight="1">
      <x:c r="A111" s="277"/>
      <x:c r="B111" s="145"/>
      <x:c r="C111" s="279"/>
      <x:c r="D111" s="80" t="s">
        <x:v>145</x:v>
      </x:c>
      <x:c r="E111" s="89">
        <x:v>0</x:v>
      </x:c>
      <x:c r="F111" s="89">
        <x:v>0</x:v>
      </x:c>
      <x:c r="G111" s="89">
        <x:v>340000</x:v>
      </x:c>
      <x:c r="H111" s="87">
        <x:f t="shared" si="12"/>
        <x:v>340000</x:v>
      </x:c>
    </x:row>
    <x:row r="112" spans="1:8" s="51" customFormat="1" ht="21.949999999999999" customHeight="1">
      <x:c r="A112" s="277"/>
      <x:c r="B112" s="145"/>
      <x:c r="C112" s="278" t="s">
        <x:v>28</x:v>
      </x:c>
      <x:c r="D112" s="80" t="s">
        <x:v>135</x:v>
      </x:c>
      <x:c r="E112" s="89">
        <x:v>1000000</x:v>
      </x:c>
      <x:c r="F112" s="89">
        <x:v>0</x:v>
      </x:c>
      <x:c r="G112" s="89">
        <x:v>2090000</x:v>
      </x:c>
      <x:c r="H112" s="87">
        <x:f t="shared" si="12"/>
        <x:v>3090000</x:v>
      </x:c>
    </x:row>
    <x:row r="113" spans="1:8" s="51" customFormat="1" ht="21.949999999999999" customHeight="1">
      <x:c r="A113" s="277"/>
      <x:c r="B113" s="145"/>
      <x:c r="C113" s="277"/>
      <x:c r="D113" s="80" t="s">
        <x:v>152</x:v>
      </x:c>
      <x:c r="E113" s="89">
        <x:v>526550</x:v>
      </x:c>
      <x:c r="F113" s="89">
        <x:v>0</x:v>
      </x:c>
      <x:c r="G113" s="89">
        <x:v>1983770</x:v>
      </x:c>
      <x:c r="H113" s="87">
        <x:f t="shared" si="12"/>
        <x:v>2510320</x:v>
      </x:c>
    </x:row>
    <x:row r="114" spans="1:8" s="51" customFormat="1" ht="21.949999999999999" customHeight="1">
      <x:c r="A114" s="277"/>
      <x:c r="B114" s="145"/>
      <x:c r="C114" s="279"/>
      <x:c r="D114" s="81" t="s">
        <x:v>145</x:v>
      </x:c>
      <x:c r="E114" s="89">
        <x:v>473450</x:v>
      </x:c>
      <x:c r="F114" s="89">
        <x:v>0</x:v>
      </x:c>
      <x:c r="G114" s="89">
        <x:v>106230</x:v>
      </x:c>
      <x:c r="H114" s="87">
        <x:f t="shared" si="12"/>
        <x:v>579680</x:v>
      </x:c>
    </x:row>
    <x:row r="115" spans="1:8" s="51" customFormat="1" ht="21.949999999999999" customHeight="1">
      <x:c r="A115" s="277"/>
      <x:c r="B115" s="88"/>
      <x:c r="C115" s="278" t="s">
        <x:v>68</x:v>
      </x:c>
      <x:c r="D115" s="84" t="s">
        <x:v>135</x:v>
      </x:c>
      <x:c r="E115" s="89">
        <x:v>7374600</x:v>
      </x:c>
      <x:c r="F115" s="89">
        <x:v>0</x:v>
      </x:c>
      <x:c r="G115" s="89">
        <x:v>8500000</x:v>
      </x:c>
      <x:c r="H115" s="87">
        <x:f t="shared" si="12"/>
        <x:v>15874600</x:v>
      </x:c>
    </x:row>
    <x:row r="116" spans="1:8" s="51" customFormat="1" ht="21.949999999999999" customHeight="1">
      <x:c r="A116" s="277"/>
      <x:c r="B116" s="88"/>
      <x:c r="C116" s="277"/>
      <x:c r="D116" s="80" t="s">
        <x:v>152</x:v>
      </x:c>
      <x:c r="E116" s="89">
        <x:v>7121240</x:v>
      </x:c>
      <x:c r="F116" s="89">
        <x:v>0</x:v>
      </x:c>
      <x:c r="G116" s="89">
        <x:v>8436170</x:v>
      </x:c>
      <x:c r="H116" s="87">
        <x:f t="shared" si="12"/>
        <x:v>15557410</x:v>
      </x:c>
    </x:row>
    <x:row r="117" spans="1:8" s="51" customFormat="1" ht="21.949999999999999" customHeight="1">
      <x:c r="A117" s="277"/>
      <x:c r="B117" s="88"/>
      <x:c r="C117" s="279"/>
      <x:c r="D117" s="81" t="s">
        <x:v>145</x:v>
      </x:c>
      <x:c r="E117" s="89">
        <x:v>253360</x:v>
      </x:c>
      <x:c r="F117" s="89">
        <x:v>0</x:v>
      </x:c>
      <x:c r="G117" s="89">
        <x:v>63830</x:v>
      </x:c>
      <x:c r="H117" s="87">
        <x:f t="shared" si="12"/>
        <x:v>317190</x:v>
      </x:c>
    </x:row>
    <x:row r="118" spans="1:8" s="51" customFormat="1" ht="21.949999999999999" customHeight="1">
      <x:c r="A118" s="277"/>
      <x:c r="B118" s="88"/>
      <x:c r="C118" s="278" t="s">
        <x:v>93</x:v>
      </x:c>
      <x:c r="D118" s="82" t="s">
        <x:v>135</x:v>
      </x:c>
      <x:c r="E118" s="89">
        <x:v>17773000</x:v>
      </x:c>
      <x:c r="F118" s="89">
        <x:v>0</x:v>
      </x:c>
      <x:c r="G118" s="89">
        <x:v>52960000</x:v>
      </x:c>
      <x:c r="H118" s="87">
        <x:f t="shared" si="12"/>
        <x:v>70733000</x:v>
      </x:c>
    </x:row>
    <x:row r="119" spans="1:8" s="51" customFormat="1" ht="21.949999999999999" customHeight="1">
      <x:c r="A119" s="277"/>
      <x:c r="B119" s="88"/>
      <x:c r="C119" s="277"/>
      <x:c r="D119" s="81" t="s">
        <x:v>152</x:v>
      </x:c>
      <x:c r="E119" s="89">
        <x:v>6043990</x:v>
      </x:c>
      <x:c r="F119" s="89">
        <x:v>0</x:v>
      </x:c>
      <x:c r="G119" s="89">
        <x:v>49611290</x:v>
      </x:c>
      <x:c r="H119" s="87">
        <x:f t="shared" si="12"/>
        <x:v>55655280</x:v>
      </x:c>
    </x:row>
    <x:row r="120" spans="1:8" s="51" customFormat="1" ht="21.949999999999999" customHeight="1">
      <x:c r="A120" s="277"/>
      <x:c r="B120" s="88"/>
      <x:c r="C120" s="279"/>
      <x:c r="D120" s="83" t="s">
        <x:v>145</x:v>
      </x:c>
      <x:c r="E120" s="89">
        <x:v>11729010</x:v>
      </x:c>
      <x:c r="F120" s="89">
        <x:v>0</x:v>
      </x:c>
      <x:c r="G120" s="89">
        <x:v>3348710</x:v>
      </x:c>
      <x:c r="H120" s="87">
        <x:f t="shared" si="12"/>
        <x:v>15077720</x:v>
      </x:c>
    </x:row>
    <x:row r="121" spans="1:8" s="51" customFormat="1" ht="21.949999999999999" customHeight="1">
      <x:c r="A121" s="277"/>
      <x:c r="B121" s="145"/>
      <x:c r="C121" s="278" t="s">
        <x:v>12</x:v>
      </x:c>
      <x:c r="D121" s="82" t="s">
        <x:v>135</x:v>
      </x:c>
      <x:c r="E121" s="89">
        <x:v>2450000</x:v>
      </x:c>
      <x:c r="F121" s="89">
        <x:v>0</x:v>
      </x:c>
      <x:c r="G121" s="89">
        <x:v>742000</x:v>
      </x:c>
      <x:c r="H121" s="87">
        <x:f t="shared" si="12"/>
        <x:v>3192000</x:v>
      </x:c>
    </x:row>
    <x:row r="122" spans="1:8" s="51" customFormat="1" ht="21.949999999999999" customHeight="1">
      <x:c r="A122" s="277"/>
      <x:c r="B122" s="145"/>
      <x:c r="C122" s="277"/>
      <x:c r="D122" s="80" t="s">
        <x:v>152</x:v>
      </x:c>
      <x:c r="E122" s="89">
        <x:v>2436520</x:v>
      </x:c>
      <x:c r="F122" s="89">
        <x:v>0</x:v>
      </x:c>
      <x:c r="G122" s="89">
        <x:v>692128</x:v>
      </x:c>
      <x:c r="H122" s="87">
        <x:f t="shared" si="12"/>
        <x:v>3128648</x:v>
      </x:c>
    </x:row>
    <x:row r="123" spans="1:8" s="51" customFormat="1" ht="21.949999999999999" customHeight="1">
      <x:c r="A123" s="277"/>
      <x:c r="B123" s="145"/>
      <x:c r="C123" s="279"/>
      <x:c r="D123" s="80" t="s">
        <x:v>145</x:v>
      </x:c>
      <x:c r="E123" s="89">
        <x:v>13480</x:v>
      </x:c>
      <x:c r="F123" s="89">
        <x:v>0</x:v>
      </x:c>
      <x:c r="G123" s="89">
        <x:v>49872</x:v>
      </x:c>
      <x:c r="H123" s="87">
        <x:f t="shared" si="12"/>
        <x:v>63352</x:v>
      </x:c>
    </x:row>
    <x:row r="124" spans="1:8" s="51" customFormat="1" ht="21.949999999999999" customHeight="1">
      <x:c r="A124" s="277"/>
      <x:c r="B124" s="145"/>
      <x:c r="C124" s="278" t="s">
        <x:v>82</x:v>
      </x:c>
      <x:c r="D124" s="80" t="s">
        <x:v>135</x:v>
      </x:c>
      <x:c r="E124" s="89">
        <x:v>1000000</x:v>
      </x:c>
      <x:c r="F124" s="89">
        <x:v>100000</x:v>
      </x:c>
      <x:c r="G124" s="89">
        <x:v>5100000</x:v>
      </x:c>
      <x:c r="H124" s="87">
        <x:f t="shared" si="12"/>
        <x:v>6200000</x:v>
      </x:c>
    </x:row>
    <x:row r="125" spans="1:8" s="51" customFormat="1" ht="21.949999999999999" customHeight="1">
      <x:c r="A125" s="277"/>
      <x:c r="B125" s="145"/>
      <x:c r="C125" s="277"/>
      <x:c r="D125" s="80" t="s">
        <x:v>152</x:v>
      </x:c>
      <x:c r="E125" s="89">
        <x:v>956400</x:v>
      </x:c>
      <x:c r="F125" s="89">
        <x:v>69600</x:v>
      </x:c>
      <x:c r="G125" s="89">
        <x:v>4360430</x:v>
      </x:c>
      <x:c r="H125" s="87">
        <x:f t="shared" si="12"/>
        <x:v>5386430</x:v>
      </x:c>
    </x:row>
    <x:row r="126" spans="1:8" s="51" customFormat="1" ht="21.949999999999999" customHeight="1">
      <x:c r="A126" s="282"/>
      <x:c r="B126" s="155"/>
      <x:c r="C126" s="282"/>
      <x:c r="D126" s="161" t="s">
        <x:v>145</x:v>
      </x:c>
      <x:c r="E126" s="157">
        <x:v>43600</x:v>
      </x:c>
      <x:c r="F126" s="157">
        <x:v>30400</x:v>
      </x:c>
      <x:c r="G126" s="157">
        <x:v>739570</x:v>
      </x:c>
      <x:c r="H126" s="87">
        <x:f t="shared" si="12"/>
        <x:v>813570</x:v>
      </x:c>
    </x:row>
    <x:row r="127" spans="1:8" s="51" customFormat="1" ht="21.949999999999999" customHeight="1">
      <x:c r="A127" s="283"/>
      <x:c r="B127" s="158"/>
      <x:c r="C127" s="283" t="s">
        <x:v>87</x:v>
      </x:c>
      <x:c r="D127" s="162" t="s">
        <x:v>135</x:v>
      </x:c>
      <x:c r="E127" s="160">
        <x:v>200000</x:v>
      </x:c>
      <x:c r="F127" s="160">
        <x:v>0</x:v>
      </x:c>
      <x:c r="G127" s="160">
        <x:v>0</x:v>
      </x:c>
      <x:c r="H127" s="87">
        <x:f t="shared" si="12"/>
        <x:v>200000</x:v>
      </x:c>
    </x:row>
    <x:row r="128" spans="1:8" s="51" customFormat="1" ht="21.949999999999999" customHeight="1">
      <x:c r="A128" s="277"/>
      <x:c r="B128" s="145"/>
      <x:c r="C128" s="277"/>
      <x:c r="D128" s="80" t="s">
        <x:v>152</x:v>
      </x:c>
      <x:c r="E128" s="89">
        <x:v>191000</x:v>
      </x:c>
      <x:c r="F128" s="89">
        <x:v>0</x:v>
      </x:c>
      <x:c r="G128" s="89">
        <x:v>0</x:v>
      </x:c>
      <x:c r="H128" s="87">
        <x:f t="shared" si="12"/>
        <x:v>191000</x:v>
      </x:c>
    </x:row>
    <x:row r="129" spans="1:8" s="51" customFormat="1" ht="21.949999999999999" customHeight="1">
      <x:c r="A129" s="277"/>
      <x:c r="B129" s="145"/>
      <x:c r="C129" s="279"/>
      <x:c r="D129" s="80" t="s">
        <x:v>145</x:v>
      </x:c>
      <x:c r="E129" s="89">
        <x:v>9000</x:v>
      </x:c>
      <x:c r="F129" s="89">
        <x:v>0</x:v>
      </x:c>
      <x:c r="G129" s="89">
        <x:v>0</x:v>
      </x:c>
      <x:c r="H129" s="87">
        <x:f t="shared" si="12"/>
        <x:v>9000</x:v>
      </x:c>
    </x:row>
    <x:row r="130" spans="1:8" s="51" customFormat="1" ht="21.949999999999999" customHeight="1">
      <x:c r="A130" s="277"/>
      <x:c r="B130" s="145"/>
      <x:c r="C130" s="278" t="s">
        <x:v>128</x:v>
      </x:c>
      <x:c r="D130" s="80" t="s">
        <x:v>135</x:v>
      </x:c>
      <x:c r="E130" s="89">
        <x:f>E106+E109+E112+E115+E118+E121+E124+E127</x:f>
        <x:v>30587600</x:v>
      </x:c>
      <x:c r="F130" s="89">
        <x:f t="shared" ref="F130:G130" si="17">F106+F109+F112+F115+F118+F121+F124+F127</x:f>
        <x:v>100000</x:v>
      </x:c>
      <x:c r="G130" s="89">
        <x:f t="shared" si="17"/>
        <x:v>75272000</x:v>
      </x:c>
      <x:c r="H130" s="87">
        <x:f t="shared" si="12"/>
        <x:v>105959600</x:v>
      </x:c>
    </x:row>
    <x:row r="131" spans="1:8" s="51" customFormat="1" ht="21.949999999999999" customHeight="1">
      <x:c r="A131" s="277"/>
      <x:c r="B131" s="145"/>
      <x:c r="C131" s="277"/>
      <x:c r="D131" s="80" t="s">
        <x:v>152</x:v>
      </x:c>
      <x:c r="E131" s="89">
        <x:f t="shared" ref="E131:G132" si="18">E107+E110+E113+E116+E119+E122+E125+E128</x:f>
        <x:v>18034840</x:v>
      </x:c>
      <x:c r="F131" s="89">
        <x:f t="shared" si="18"/>
        <x:v>69600</x:v>
      </x:c>
      <x:c r="G131" s="89">
        <x:f t="shared" si="18"/>
        <x:v>70619328</x:v>
      </x:c>
      <x:c r="H131" s="87">
        <x:f t="shared" si="12"/>
        <x:v>88723768</x:v>
      </x:c>
    </x:row>
    <x:row r="132" spans="1:8" s="51" customFormat="1" ht="21.949999999999999" customHeight="1">
      <x:c r="A132" s="277"/>
      <x:c r="B132" s="146"/>
      <x:c r="C132" s="279"/>
      <x:c r="D132" s="80" t="s">
        <x:v>145</x:v>
      </x:c>
      <x:c r="E132" s="89">
        <x:f t="shared" si="18"/>
        <x:v>12552760</x:v>
      </x:c>
      <x:c r="F132" s="89">
        <x:f t="shared" si="18"/>
        <x:v>30400</x:v>
      </x:c>
      <x:c r="G132" s="89">
        <x:f>G108+G111+G114+G117+G120+G123+G126+G129</x:f>
        <x:v>4652672</x:v>
      </x:c>
      <x:c r="H132" s="87">
        <x:f t="shared" si="12"/>
        <x:v>17235832</x:v>
      </x:c>
    </x:row>
    <x:row r="133" spans="1:8" s="51" customFormat="1" ht="21.949999999999999" customHeight="1">
      <x:c r="A133" s="277"/>
      <x:c r="B133" s="278" t="s">
        <x:v>86</x:v>
      </x:c>
      <x:c r="C133" s="278" t="s">
        <x:v>24</x:v>
      </x:c>
      <x:c r="D133" s="81" t="s">
        <x:v>135</x:v>
      </x:c>
      <x:c r="E133" s="89">
        <x:v>0</x:v>
      </x:c>
      <x:c r="F133" s="89">
        <x:v>0</x:v>
      </x:c>
      <x:c r="G133" s="89">
        <x:v>0</x:v>
      </x:c>
      <x:c r="H133" s="87">
        <x:f t="shared" ref="H133:H162" si="19">SUM(E133:G133)</x:f>
        <x:v>0</x:v>
      </x:c>
    </x:row>
    <x:row r="134" spans="1:8" s="51" customFormat="1" ht="21.949999999999999" customHeight="1">
      <x:c r="A134" s="277"/>
      <x:c r="B134" s="277"/>
      <x:c r="C134" s="277"/>
      <x:c r="D134" s="82" t="s">
        <x:v>152</x:v>
      </x:c>
      <x:c r="E134" s="89">
        <x:v>0</x:v>
      </x:c>
      <x:c r="F134" s="89">
        <x:v>0</x:v>
      </x:c>
      <x:c r="G134" s="89">
        <x:v>0</x:v>
      </x:c>
      <x:c r="H134" s="87">
        <x:f t="shared" si="19"/>
        <x:v>0</x:v>
      </x:c>
    </x:row>
    <x:row r="135" spans="1:8" s="51" customFormat="1" ht="21.949999999999999" customHeight="1">
      <x:c r="A135" s="277"/>
      <x:c r="B135" s="277"/>
      <x:c r="C135" s="279"/>
      <x:c r="D135" s="80" t="s">
        <x:v>145</x:v>
      </x:c>
      <x:c r="E135" s="89">
        <x:v>0</x:v>
      </x:c>
      <x:c r="F135" s="89">
        <x:v>0</x:v>
      </x:c>
      <x:c r="G135" s="89">
        <x:v>0</x:v>
      </x:c>
      <x:c r="H135" s="87">
        <x:f t="shared" si="19"/>
        <x:v>0</x:v>
      </x:c>
    </x:row>
    <x:row r="136" spans="1:8" s="51" customFormat="1" ht="21.949999999999999" customHeight="1">
      <x:c r="A136" s="277"/>
      <x:c r="B136" s="145"/>
      <x:c r="C136" s="278" t="s">
        <x:v>128</x:v>
      </x:c>
      <x:c r="D136" s="81" t="s">
        <x:v>135</x:v>
      </x:c>
      <x:c r="E136" s="89">
        <x:v>0</x:v>
      </x:c>
      <x:c r="F136" s="89">
        <x:v>0</x:v>
      </x:c>
      <x:c r="G136" s="89">
        <x:v>0</x:v>
      </x:c>
      <x:c r="H136" s="87">
        <x:f t="shared" si="19"/>
        <x:v>0</x:v>
      </x:c>
    </x:row>
    <x:row r="137" spans="1:8" s="51" customFormat="1" ht="21.949999999999999" customHeight="1">
      <x:c r="A137" s="277"/>
      <x:c r="B137" s="145"/>
      <x:c r="C137" s="277"/>
      <x:c r="D137" s="83" t="s">
        <x:v>152</x:v>
      </x:c>
      <x:c r="E137" s="89">
        <x:v>0</x:v>
      </x:c>
      <x:c r="F137" s="89">
        <x:v>0</x:v>
      </x:c>
      <x:c r="G137" s="89">
        <x:v>0</x:v>
      </x:c>
      <x:c r="H137" s="87">
        <x:f t="shared" si="19"/>
        <x:v>0</x:v>
      </x:c>
    </x:row>
    <x:row r="138" spans="1:8" s="51" customFormat="1" ht="21.949999999999999" customHeight="1">
      <x:c r="A138" s="277"/>
      <x:c r="B138" s="146"/>
      <x:c r="C138" s="279"/>
      <x:c r="D138" s="84" t="s">
        <x:v>145</x:v>
      </x:c>
      <x:c r="E138" s="89">
        <x:v>0</x:v>
      </x:c>
      <x:c r="F138" s="89">
        <x:v>0</x:v>
      </x:c>
      <x:c r="G138" s="89">
        <x:v>0</x:v>
      </x:c>
      <x:c r="H138" s="87">
        <x:f t="shared" si="19"/>
        <x:v>0</x:v>
      </x:c>
    </x:row>
    <x:row r="139" spans="1:8" s="51" customFormat="1" ht="21.949999999999999" customHeight="1">
      <x:c r="A139" s="277"/>
      <x:c r="B139" s="273" t="s">
        <x:v>134</x:v>
      </x:c>
      <x:c r="C139" s="274"/>
      <x:c r="D139" s="80" t="s">
        <x:v>135</x:v>
      </x:c>
      <x:c r="E139" s="89">
        <x:f>E82+E103+E130+E136</x:f>
        <x:v>107837600</x:v>
      </x:c>
      <x:c r="F139" s="89">
        <x:f t="shared" ref="F139:G139" si="20">F82+F103+F130+F136</x:f>
        <x:v>11500000</x:v>
      </x:c>
      <x:c r="G139" s="89">
        <x:f t="shared" si="20"/>
        <x:v>80602000</x:v>
      </x:c>
      <x:c r="H139" s="87">
        <x:f t="shared" si="19"/>
        <x:v>199939600</x:v>
      </x:c>
    </x:row>
    <x:row r="140" spans="1:8" s="51" customFormat="1" ht="21.949999999999999" customHeight="1">
      <x:c r="A140" s="277"/>
      <x:c r="B140" s="275"/>
      <x:c r="C140" s="276"/>
      <x:c r="D140" s="81" t="s">
        <x:v>152</x:v>
      </x:c>
      <x:c r="E140" s="89">
        <x:f t="shared" ref="E140:G141" si="21">E83+E104+E131+E137</x:f>
        <x:v>93992920</x:v>
      </x:c>
      <x:c r="F140" s="89">
        <x:f t="shared" si="21"/>
        <x:v>10709510</x:v>
      </x:c>
      <x:c r="G140" s="89">
        <x:f t="shared" si="21"/>
        <x:v>75523938</x:v>
      </x:c>
      <x:c r="H140" s="87">
        <x:f t="shared" si="19"/>
        <x:v>180226368</x:v>
      </x:c>
    </x:row>
    <x:row r="141" spans="1:8" s="51" customFormat="1" ht="21.949999999999999" customHeight="1">
      <x:c r="A141" s="279"/>
      <x:c r="B141" s="280"/>
      <x:c r="C141" s="281"/>
      <x:c r="D141" s="83" t="s">
        <x:v>145</x:v>
      </x:c>
      <x:c r="E141" s="89">
        <x:f t="shared" si="21"/>
        <x:v>13844680</x:v>
      </x:c>
      <x:c r="F141" s="89">
        <x:f t="shared" si="21"/>
        <x:v>790490</x:v>
      </x:c>
      <x:c r="G141" s="89">
        <x:f t="shared" si="21"/>
        <x:v>5078062</x:v>
      </x:c>
      <x:c r="H141" s="87">
        <x:f t="shared" si="19"/>
        <x:v>19713232</x:v>
      </x:c>
    </x:row>
    <x:row r="142" spans="1:8" s="51" customFormat="1" ht="21.949999999999999" customHeight="1">
      <x:c r="A142" s="278" t="s">
        <x:v>149</x:v>
      </x:c>
      <x:c r="B142" s="278" t="s">
        <x:v>149</x:v>
      </x:c>
      <x:c r="C142" s="278" t="s">
        <x:v>149</x:v>
      </x:c>
      <x:c r="D142" s="82" t="s">
        <x:v>135</x:v>
      </x:c>
      <x:c r="E142" s="89">
        <x:v>100000</x:v>
      </x:c>
      <x:c r="F142" s="89">
        <x:v>47250911</x:v>
      </x:c>
      <x:c r="G142" s="89">
        <x:v>0</x:v>
      </x:c>
      <x:c r="H142" s="87">
        <x:f t="shared" si="19"/>
        <x:v>47350911</x:v>
      </x:c>
    </x:row>
    <x:row r="143" spans="1:8" s="51" customFormat="1" ht="21.949999999999999" customHeight="1">
      <x:c r="A143" s="277"/>
      <x:c r="B143" s="277"/>
      <x:c r="C143" s="277"/>
      <x:c r="D143" s="80" t="s">
        <x:v>152</x:v>
      </x:c>
      <x:c r="E143" s="89">
        <x:v>1000</x:v>
      </x:c>
      <x:c r="F143" s="89">
        <x:v>47150911</x:v>
      </x:c>
      <x:c r="G143" s="89">
        <x:v>0</x:v>
      </x:c>
      <x:c r="H143" s="87">
        <x:f t="shared" si="19"/>
        <x:v>47151911</x:v>
      </x:c>
    </x:row>
    <x:row r="144" spans="1:8" s="51" customFormat="1" ht="21.949999999999999" customHeight="1">
      <x:c r="A144" s="277"/>
      <x:c r="B144" s="277"/>
      <x:c r="C144" s="279"/>
      <x:c r="D144" s="80" t="s">
        <x:v>145</x:v>
      </x:c>
      <x:c r="E144" s="89">
        <x:v>99000</x:v>
      </x:c>
      <x:c r="F144" s="89">
        <x:v>100000</x:v>
      </x:c>
      <x:c r="G144" s="89">
        <x:v>0</x:v>
      </x:c>
      <x:c r="H144" s="87">
        <x:f t="shared" si="19"/>
        <x:v>199000</x:v>
      </x:c>
    </x:row>
    <x:row r="145" spans="1:8" s="51" customFormat="1" ht="21.949999999999999" customHeight="1">
      <x:c r="A145" s="277"/>
      <x:c r="B145" s="145"/>
      <x:c r="C145" s="278" t="s">
        <x:v>128</x:v>
      </x:c>
      <x:c r="D145" s="80" t="s">
        <x:v>135</x:v>
      </x:c>
      <x:c r="E145" s="89">
        <x:f>E142</x:f>
        <x:v>100000</x:v>
      </x:c>
      <x:c r="F145" s="89">
        <x:f t="shared" ref="F145:G145" si="22">F142</x:f>
        <x:v>47250911</x:v>
      </x:c>
      <x:c r="G145" s="89">
        <x:f t="shared" si="22"/>
        <x:v>0</x:v>
      </x:c>
      <x:c r="H145" s="87">
        <x:f t="shared" si="19"/>
        <x:v>47350911</x:v>
      </x:c>
    </x:row>
    <x:row r="146" spans="1:8" s="51" customFormat="1" ht="21.949999999999999" customHeight="1">
      <x:c r="A146" s="277"/>
      <x:c r="B146" s="145"/>
      <x:c r="C146" s="277"/>
      <x:c r="D146" s="80" t="s">
        <x:v>152</x:v>
      </x:c>
      <x:c r="E146" s="89">
        <x:f t="shared" ref="E146:G147" si="23">E143</x:f>
        <x:v>1000</x:v>
      </x:c>
      <x:c r="F146" s="89">
        <x:f t="shared" si="23"/>
        <x:v>47150911</x:v>
      </x:c>
      <x:c r="G146" s="89">
        <x:f t="shared" si="23"/>
        <x:v>0</x:v>
      </x:c>
      <x:c r="H146" s="87">
        <x:f t="shared" si="19"/>
        <x:v>47151911</x:v>
      </x:c>
    </x:row>
    <x:row r="147" spans="1:8" s="51" customFormat="1" ht="21.949999999999999" customHeight="1">
      <x:c r="A147" s="282"/>
      <x:c r="B147" s="155"/>
      <x:c r="C147" s="282"/>
      <x:c r="D147" s="161" t="s">
        <x:v>145</x:v>
      </x:c>
      <x:c r="E147" s="157">
        <x:f t="shared" si="23"/>
        <x:v>99000</x:v>
      </x:c>
      <x:c r="F147" s="157">
        <x:f t="shared" si="23"/>
        <x:v>100000</x:v>
      </x:c>
      <x:c r="G147" s="157">
        <x:f t="shared" si="23"/>
        <x:v>0</x:v>
      </x:c>
      <x:c r="H147" s="87">
        <x:f t="shared" si="19"/>
        <x:v>199000</x:v>
      </x:c>
    </x:row>
    <x:row r="148" spans="1:8" s="51" customFormat="1" ht="21.949999999999999" customHeight="1">
      <x:c r="A148" s="283"/>
      <x:c r="B148" s="292" t="s">
        <x:v>134</x:v>
      </x:c>
      <x:c r="C148" s="293"/>
      <x:c r="D148" s="163" t="s">
        <x:v>135</x:v>
      </x:c>
      <x:c r="E148" s="160">
        <x:f>E145</x:f>
        <x:v>100000</x:v>
      </x:c>
      <x:c r="F148" s="160">
        <x:f>F145</x:f>
        <x:v>47250911</x:v>
      </x:c>
      <x:c r="G148" s="160">
        <x:f>G145</x:f>
        <x:v>0</x:v>
      </x:c>
      <x:c r="H148" s="87">
        <x:f t="shared" si="19"/>
        <x:v>47350911</x:v>
      </x:c>
    </x:row>
    <x:row r="149" spans="1:8" s="51" customFormat="1" ht="21.949999999999999" customHeight="1">
      <x:c r="A149" s="277"/>
      <x:c r="B149" s="275"/>
      <x:c r="C149" s="276"/>
      <x:c r="D149" s="86" t="s">
        <x:v>152</x:v>
      </x:c>
      <x:c r="E149" s="89">
        <x:f t="shared" ref="E149:G150" si="24">E146</x:f>
        <x:v>1000</x:v>
      </x:c>
      <x:c r="F149" s="89">
        <x:f t="shared" si="24"/>
        <x:v>47150911</x:v>
      </x:c>
      <x:c r="G149" s="89">
        <x:f t="shared" si="24"/>
        <x:v>0</x:v>
      </x:c>
      <x:c r="H149" s="87">
        <x:f t="shared" si="19"/>
        <x:v>47151911</x:v>
      </x:c>
    </x:row>
    <x:row r="150" spans="1:8" s="51" customFormat="1" ht="21.949999999999999" customHeight="1">
      <x:c r="A150" s="279"/>
      <x:c r="B150" s="280"/>
      <x:c r="C150" s="281"/>
      <x:c r="D150" s="86" t="s">
        <x:v>145</x:v>
      </x:c>
      <x:c r="E150" s="89">
        <x:f t="shared" si="24"/>
        <x:v>99000</x:v>
      </x:c>
      <x:c r="F150" s="89">
        <x:f t="shared" si="24"/>
        <x:v>100000</x:v>
      </x:c>
      <x:c r="G150" s="89">
        <x:f t="shared" si="24"/>
        <x:v>0</x:v>
      </x:c>
      <x:c r="H150" s="87">
        <x:f t="shared" si="19"/>
        <x:v>199000</x:v>
      </x:c>
    </x:row>
    <x:row r="151" spans="1:8" s="51" customFormat="1" ht="21.949999999999999" customHeight="1">
      <x:c r="A151" s="278" t="s">
        <x:v>15</x:v>
      </x:c>
      <x:c r="B151" s="278" t="s">
        <x:v>15</x:v>
      </x:c>
      <x:c r="C151" s="278" t="s">
        <x:v>147</x:v>
      </x:c>
      <x:c r="D151" s="80" t="s">
        <x:v>135</x:v>
      </x:c>
      <x:c r="E151" s="89">
        <x:v>0</x:v>
      </x:c>
      <x:c r="F151" s="89">
        <x:v>39715232</x:v>
      </x:c>
      <x:c r="G151" s="89">
        <x:v>0</x:v>
      </x:c>
      <x:c r="H151" s="87">
        <x:f t="shared" si="19"/>
        <x:v>39715232</x:v>
      </x:c>
    </x:row>
    <x:row r="152" spans="1:8" s="51" customFormat="1" ht="21.949999999999999" customHeight="1">
      <x:c r="A152" s="277"/>
      <x:c r="B152" s="277"/>
      <x:c r="C152" s="277"/>
      <x:c r="D152" s="81" t="s">
        <x:v>152</x:v>
      </x:c>
      <x:c r="E152" s="89">
        <x:v>0</x:v>
      </x:c>
      <x:c r="F152" s="89">
        <x:v>0</x:v>
      </x:c>
      <x:c r="G152" s="89">
        <x:v>0</x:v>
      </x:c>
      <x:c r="H152" s="87">
        <x:f t="shared" si="19"/>
        <x:v>0</x:v>
      </x:c>
    </x:row>
    <x:row r="153" spans="1:8" s="51" customFormat="1" ht="21.949999999999999" customHeight="1">
      <x:c r="A153" s="277"/>
      <x:c r="B153" s="277"/>
      <x:c r="C153" s="279"/>
      <x:c r="D153" s="83" t="s">
        <x:v>145</x:v>
      </x:c>
      <x:c r="E153" s="89">
        <x:v>0</x:v>
      </x:c>
      <x:c r="F153" s="89">
        <x:v>39715232</x:v>
      </x:c>
      <x:c r="G153" s="89">
        <x:v>0</x:v>
      </x:c>
      <x:c r="H153" s="87">
        <x:f t="shared" si="19"/>
        <x:v>39715232</x:v>
      </x:c>
    </x:row>
    <x:row r="154" spans="1:8" s="51" customFormat="1" ht="21.949999999999999" customHeight="1">
      <x:c r="A154" s="277"/>
      <x:c r="B154" s="277"/>
      <x:c r="C154" s="278" t="s">
        <x:v>137</x:v>
      </x:c>
      <x:c r="D154" s="80" t="s">
        <x:v>135</x:v>
      </x:c>
      <x:c r="E154" s="89">
        <x:v>0</x:v>
      </x:c>
      <x:c r="F154" s="89">
        <x:v>39715232</x:v>
      </x:c>
      <x:c r="G154" s="89">
        <x:v>0</x:v>
      </x:c>
      <x:c r="H154" s="87">
        <x:f t="shared" si="19"/>
        <x:v>39715232</x:v>
      </x:c>
    </x:row>
    <x:row r="155" spans="1:8" s="51" customFormat="1" ht="21.949999999999999" customHeight="1">
      <x:c r="A155" s="277"/>
      <x:c r="B155" s="277"/>
      <x:c r="C155" s="277"/>
      <x:c r="D155" s="81" t="s">
        <x:v>152</x:v>
      </x:c>
      <x:c r="E155" s="89">
        <x:v>0</x:v>
      </x:c>
      <x:c r="F155" s="89">
        <x:v>0</x:v>
      </x:c>
      <x:c r="G155" s="89">
        <x:v>0</x:v>
      </x:c>
      <x:c r="H155" s="87">
        <x:f t="shared" si="19"/>
        <x:v>0</x:v>
      </x:c>
    </x:row>
    <x:row r="156" spans="1:8" s="51" customFormat="1" ht="21.949999999999999" customHeight="1">
      <x:c r="A156" s="277"/>
      <x:c r="B156" s="277"/>
      <x:c r="C156" s="279"/>
      <x:c r="D156" s="83" t="s">
        <x:v>145</x:v>
      </x:c>
      <x:c r="E156" s="89">
        <x:v>0</x:v>
      </x:c>
      <x:c r="F156" s="89">
        <x:v>39715232</x:v>
      </x:c>
      <x:c r="G156" s="89">
        <x:v>0</x:v>
      </x:c>
      <x:c r="H156" s="87">
        <x:f t="shared" si="19"/>
        <x:v>39715232</x:v>
      </x:c>
    </x:row>
    <x:row r="157" spans="1:8" s="51" customFormat="1" ht="21.949999999999999" customHeight="1">
      <x:c r="A157" s="277"/>
      <x:c r="B157" s="145"/>
      <x:c r="C157" s="278" t="s">
        <x:v>128</x:v>
      </x:c>
      <x:c r="D157" s="82" t="s">
        <x:v>135</x:v>
      </x:c>
      <x:c r="E157" s="89">
        <x:f>E154</x:f>
        <x:v>0</x:v>
      </x:c>
      <x:c r="F157" s="89">
        <x:f>F154</x:f>
        <x:v>39715232</x:v>
      </x:c>
      <x:c r="G157" s="89">
        <x:v>0</x:v>
      </x:c>
      <x:c r="H157" s="87">
        <x:f t="shared" si="19"/>
        <x:v>39715232</x:v>
      </x:c>
    </x:row>
    <x:row r="158" spans="1:8" s="51" customFormat="1" ht="21.949999999999999" customHeight="1">
      <x:c r="A158" s="277"/>
      <x:c r="B158" s="145"/>
      <x:c r="C158" s="277"/>
      <x:c r="D158" s="80" t="s">
        <x:v>152</x:v>
      </x:c>
      <x:c r="E158" s="89">
        <x:f t="shared" ref="E158:F159" si="25">E155</x:f>
        <x:v>0</x:v>
      </x:c>
      <x:c r="F158" s="89">
        <x:f t="shared" si="25"/>
        <x:v>0</x:v>
      </x:c>
      <x:c r="G158" s="89">
        <x:v>0</x:v>
      </x:c>
      <x:c r="H158" s="87">
        <x:f t="shared" si="19"/>
        <x:v>0</x:v>
      </x:c>
    </x:row>
    <x:row r="159" spans="1:8" s="51" customFormat="1" ht="21.949999999999999" customHeight="1">
      <x:c r="A159" s="277"/>
      <x:c r="B159" s="146"/>
      <x:c r="C159" s="279"/>
      <x:c r="D159" s="80" t="s">
        <x:v>145</x:v>
      </x:c>
      <x:c r="E159" s="89">
        <x:f t="shared" si="25"/>
        <x:v>0</x:v>
      </x:c>
      <x:c r="F159" s="89">
        <x:f t="shared" si="25"/>
        <x:v>39715232</x:v>
      </x:c>
      <x:c r="G159" s="89">
        <x:f t="shared" ref="G158:G159" si="26">G153</x:f>
        <x:v>0</x:v>
      </x:c>
      <x:c r="H159" s="87">
        <x:f t="shared" si="19"/>
        <x:v>39715232</x:v>
      </x:c>
    </x:row>
    <x:row r="160" spans="1:8" s="51" customFormat="1" ht="21.949999999999999" customHeight="1">
      <x:c r="A160" s="277"/>
      <x:c r="B160" s="273" t="s">
        <x:v>134</x:v>
      </x:c>
      <x:c r="C160" s="274"/>
      <x:c r="D160" s="86" t="s">
        <x:v>135</x:v>
      </x:c>
      <x:c r="E160" s="89">
        <x:f>E157</x:f>
        <x:v>0</x:v>
      </x:c>
      <x:c r="F160" s="89">
        <x:f t="shared" ref="F160:G160" si="27">F157</x:f>
        <x:v>39715232</x:v>
      </x:c>
      <x:c r="G160" s="89">
        <x:f t="shared" si="27"/>
        <x:v>0</x:v>
      </x:c>
      <x:c r="H160" s="87">
        <x:f t="shared" si="19"/>
        <x:v>39715232</x:v>
      </x:c>
    </x:row>
    <x:row r="161" spans="1:8" s="51" customFormat="1" ht="21.949999999999999" customHeight="1">
      <x:c r="A161" s="277"/>
      <x:c r="B161" s="275"/>
      <x:c r="C161" s="276"/>
      <x:c r="D161" s="86" t="s">
        <x:v>152</x:v>
      </x:c>
      <x:c r="E161" s="89">
        <x:f t="shared" ref="E161:G162" si="28">E158</x:f>
        <x:v>0</x:v>
      </x:c>
      <x:c r="F161" s="89">
        <x:f t="shared" si="28"/>
        <x:v>0</x:v>
      </x:c>
      <x:c r="G161" s="89">
        <x:f t="shared" si="28"/>
        <x:v>0</x:v>
      </x:c>
      <x:c r="H161" s="87">
        <x:f t="shared" si="19"/>
        <x:v>0</x:v>
      </x:c>
    </x:row>
    <x:row r="162" spans="1:8" s="51" customFormat="1" ht="21.949999999999999" customHeight="1">
      <x:c r="A162" s="277"/>
      <x:c r="B162" s="275"/>
      <x:c r="C162" s="276"/>
      <x:c r="D162" s="92" t="s">
        <x:v>145</x:v>
      </x:c>
      <x:c r="E162" s="89">
        <x:f t="shared" si="28"/>
        <x:v>0</x:v>
      </x:c>
      <x:c r="F162" s="89">
        <x:f t="shared" si="28"/>
        <x:v>39715232</x:v>
      </x:c>
      <x:c r="G162" s="89">
        <x:f t="shared" si="28"/>
        <x:v>0</x:v>
      </x:c>
      <x:c r="H162" s="87">
        <x:f t="shared" si="19"/>
        <x:v>39715232</x:v>
      </x:c>
    </x:row>
    <x:row r="163" spans="1:8" s="51" customFormat="1" ht="21.949999999999999" customHeight="1">
      <x:c r="A163" s="261" t="s">
        <x:v>139</x:v>
      </x:c>
      <x:c r="B163" s="284"/>
      <x:c r="C163" s="284"/>
      <x:c r="D163" s="74" t="s">
        <x:v>135</x:v>
      </x:c>
      <x:c r="E163" s="166">
        <x:f>E52+E67+E139+E148+E160</x:f>
        <x:v>1065394591</x:v>
      </x:c>
      <x:c r="F163" s="166">
        <x:f t="shared" ref="F163:G163" si="29">F52+F67+F139+F148+F160</x:f>
        <x:v>117711743</x:v>
      </x:c>
      <x:c r="G163" s="166">
        <x:f t="shared" si="29"/>
        <x:v>111828400</x:v>
      </x:c>
      <x:c r="H163" s="137">
        <x:f t="shared" ref="H133:H164" si="30">SUM(E163:G163)</x:f>
        <x:v>1294934734</x:v>
      </x:c>
    </x:row>
    <x:row r="164" spans="1:8" s="51" customFormat="1" ht="21.949999999999999" customHeight="1">
      <x:c r="A164" s="285"/>
      <x:c r="B164" s="286"/>
      <x:c r="C164" s="287"/>
      <x:c r="D164" s="75" t="s">
        <x:v>152</x:v>
      </x:c>
      <x:c r="E164" s="168">
        <x:f>E53+E68+E140+E149+E161</x:f>
        <x:v>1049007760</x:v>
      </x:c>
      <x:c r="F164" s="169">
        <x:f>F53+F68+F140+F149+F161</x:f>
        <x:v>74950121</x:v>
      </x:c>
      <x:c r="G164" s="169">
        <x:f>G53+G68+G140+G149+G161</x:f>
        <x:v>105849016</x:v>
      </x:c>
      <x:c r="H164" s="138">
        <x:f t="shared" si="30"/>
        <x:v>1229806897</x:v>
      </x:c>
    </x:row>
    <x:row r="165" spans="1:8" s="51" customFormat="1" ht="21.949999999999999" customHeight="1">
      <x:c r="A165" s="288"/>
      <x:c r="B165" s="289"/>
      <x:c r="C165" s="289"/>
      <x:c r="D165" s="77" t="s">
        <x:v>145</x:v>
      </x:c>
      <x:c r="E165" s="167">
        <x:f>E54+E69+E141+E150+E162</x:f>
        <x:v>16386831</x:v>
      </x:c>
      <x:c r="F165" s="167">
        <x:f t="shared" ref="F165:H165" si="31">F54+F69+F141+F150+F162</x:f>
        <x:v>42761622</x:v>
      </x:c>
      <x:c r="G165" s="167">
        <x:f>G54+G69+G141+G150+G162</x:f>
        <x:v>5979384</x:v>
      </x:c>
      <x:c r="H165" s="167">
        <x:f t="shared" si="31"/>
        <x:v>65127837</x:v>
      </x:c>
    </x:row>
  </x:sheetData>
  <x:mergeCells count="125">
    <x:mergeCell ref="B160:C162"/>
    <x:mergeCell ref="B154:B156"/>
    <x:mergeCell ref="C154:C156"/>
    <x:mergeCell ref="B31:B33"/>
    <x:mergeCell ref="B52:C54"/>
    <x:mergeCell ref="B55:B57"/>
    <x:mergeCell ref="B67:C69"/>
    <x:mergeCell ref="C76:C78"/>
    <x:mergeCell ref="C82:C84"/>
    <x:mergeCell ref="B70:B72"/>
    <x:mergeCell ref="C49:C51"/>
    <x:mergeCell ref="B106:B108"/>
    <x:mergeCell ref="A46:A48"/>
    <x:mergeCell ref="A49:A51"/>
    <x:mergeCell ref="C85:C87"/>
    <x:mergeCell ref="C88:C90"/>
    <x:mergeCell ref="C91:C93"/>
    <x:mergeCell ref="B85:B87"/>
    <x:mergeCell ref="C118:C120"/>
    <x:mergeCell ref="A91:A93"/>
    <x:mergeCell ref="A70:A72"/>
    <x:mergeCell ref="C46:C48"/>
    <x:mergeCell ref="A58:A60"/>
    <x:mergeCell ref="A61:A63"/>
    <x:mergeCell ref="A94:A96"/>
    <x:mergeCell ref="C94:C96"/>
    <x:mergeCell ref="A88:A90"/>
    <x:mergeCell ref="C97:C99"/>
    <x:mergeCell ref="C61:C63"/>
    <x:mergeCell ref="C79:C81"/>
    <x:mergeCell ref="A73:A75"/>
    <x:mergeCell ref="A79:A81"/>
    <x:mergeCell ref="A76:A78"/>
    <x:mergeCell ref="A82:A84"/>
    <x:mergeCell ref="A157:A159"/>
    <x:mergeCell ref="C157:C159"/>
    <x:mergeCell ref="A103:A105"/>
    <x:mergeCell ref="C103:C105"/>
    <x:mergeCell ref="A139:A141"/>
    <x:mergeCell ref="A142:A144"/>
    <x:mergeCell ref="A109:A111"/>
    <x:mergeCell ref="A112:A114"/>
    <x:mergeCell ref="A115:A117"/>
    <x:mergeCell ref="A121:A123"/>
    <x:mergeCell ref="A124:A126"/>
    <x:mergeCell ref="A145:A147"/>
    <x:mergeCell ref="A118:A120"/>
    <x:mergeCell ref="A133:A135"/>
    <x:mergeCell ref="C133:C135"/>
    <x:mergeCell ref="C124:C126"/>
    <x:mergeCell ref="C121:C123"/>
    <x:mergeCell ref="C112:C114"/>
    <x:mergeCell ref="C115:C117"/>
    <x:mergeCell ref="C130:C132"/>
    <x:mergeCell ref="A136:A138"/>
    <x:mergeCell ref="C136:C138"/>
    <x:mergeCell ref="B133:B135"/>
    <x:mergeCell ref="B139:C141"/>
    <x:mergeCell ref="A160:A162"/>
    <x:mergeCell ref="A163:C165"/>
    <x:mergeCell ref="A154:A156"/>
    <x:mergeCell ref="A148:A150"/>
    <x:mergeCell ref="A106:A108"/>
    <x:mergeCell ref="C106:C108"/>
    <x:mergeCell ref="A1:H1"/>
    <x:mergeCell ref="C7:C9"/>
    <x:mergeCell ref="C10:C12"/>
    <x:mergeCell ref="C13:C15"/>
    <x:mergeCell ref="A13:A15"/>
    <x:mergeCell ref="A10:A12"/>
    <x:mergeCell ref="A7:A9"/>
    <x:mergeCell ref="A40:A42"/>
    <x:mergeCell ref="A43:A45"/>
    <x:mergeCell ref="C40:C42"/>
    <x:mergeCell ref="C43:C45"/>
    <x:mergeCell ref="C127:C129"/>
    <x:mergeCell ref="C109:C111"/>
    <x:mergeCell ref="A127:A129"/>
    <x:mergeCell ref="A130:A132"/>
    <x:mergeCell ref="C100:C102"/>
    <x:mergeCell ref="A2:C2"/>
    <x:mergeCell ref="D2:D3"/>
    <x:mergeCell ref="A4:A6"/>
    <x:mergeCell ref="A37:A39"/>
    <x:mergeCell ref="C37:C39"/>
    <x:mergeCell ref="E2:E3"/>
    <x:mergeCell ref="F2:F3"/>
    <x:mergeCell ref="G2:G3"/>
    <x:mergeCell ref="H2:H3"/>
    <x:mergeCell ref="C19:C21"/>
    <x:mergeCell ref="A19:A21"/>
    <x:mergeCell ref="C4:C6"/>
    <x:mergeCell ref="C34:C36"/>
    <x:mergeCell ref="A34:A36"/>
    <x:mergeCell ref="C16:C18"/>
    <x:mergeCell ref="A25:A27"/>
    <x:mergeCell ref="A28:A30"/>
    <x:mergeCell ref="A22:A24"/>
    <x:mergeCell ref="C22:C24"/>
    <x:mergeCell ref="A16:A18"/>
    <x:mergeCell ref="A31:A33"/>
    <x:mergeCell ref="C31:C33"/>
    <x:mergeCell ref="C28:C30"/>
    <x:mergeCell ref="C25:C27"/>
    <x:mergeCell ref="B4:B6"/>
    <x:mergeCell ref="B25:B27"/>
    <x:mergeCell ref="A151:A153"/>
    <x:mergeCell ref="B151:B153"/>
    <x:mergeCell ref="C151:C153"/>
    <x:mergeCell ref="A85:A87"/>
    <x:mergeCell ref="A55:A57"/>
    <x:mergeCell ref="C55:C57"/>
    <x:mergeCell ref="A67:A69"/>
    <x:mergeCell ref="A52:A54"/>
    <x:mergeCell ref="C73:C75"/>
    <x:mergeCell ref="C70:C72"/>
    <x:mergeCell ref="A64:A66"/>
    <x:mergeCell ref="C64:C66"/>
    <x:mergeCell ref="C58:C60"/>
    <x:mergeCell ref="A97:A99"/>
    <x:mergeCell ref="A100:A102"/>
    <x:mergeCell ref="B142:B144"/>
    <x:mergeCell ref="C142:C144"/>
    <x:mergeCell ref="C145:C147"/>
    <x:mergeCell ref="B148:C150"/>
  </x:mergeCells>
  <x:pageMargins left="0.7086111307144165" right="0.7086111307144165" top="1.1808333396911621" bottom="0.78694444894790649" header="0" footer="0"/>
  <x:pageSetup paperSize="9" scale="79" firstPageNumber="143" fitToWidth="1" fitToHeight="0" orientation="landscape" usePrinterDefaults="1" blackAndWhite="0" draft="0" useFirstPageNumber="1" horizontalDpi="600" verticalDpi="600" copies="1"/>
  <x:rowBreaks count="7" manualBreakCount="7">
    <x:brk id="21" min="0" max="1048575" man="1" pt="0"/>
    <x:brk id="42" min="0" max="1048575" man="1" pt="0"/>
    <x:brk id="63" min="0" max="1048575" man="1" pt="0"/>
    <x:brk id="84" min="0" max="1048575" man="1" pt="0"/>
    <x:brk id="105" min="0" max="1048575" man="1" pt="0"/>
    <x:brk id="126" min="0" max="1048575" man="1" pt="0"/>
    <x:brk id="147" min="0" max="1048575" man="1" pt="0"/>
  </x:rowBreaks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pageSetUpPr autoPageBreaks="1" fitToPage="1"/>
  </x:sheetPr>
  <x:dimension ref="A1:G236"/>
  <x:sheetViews>
    <x:sheetView view="pageBreakPreview" topLeftCell="A1" zoomScaleNormal="100" zoomScaleSheetLayoutView="100" workbookViewId="0">
      <x:selection activeCell="A1" activeCellId="0" sqref="A1:G1"/>
    </x:sheetView>
  </x:sheetViews>
  <x:sheetFormatPr defaultColWidth="8.88671875" defaultRowHeight="13.550000000000001"/>
  <x:cols>
    <x:col min="1" max="1" width="5.5546875" style="109" customWidth="1"/>
    <x:col min="2" max="2" width="11.21875" style="109" customWidth="1"/>
    <x:col min="3" max="4" width="14.77734375" style="109" customWidth="1"/>
    <x:col min="5" max="5" width="10.44140625" style="109" bestFit="1" customWidth="1"/>
    <x:col min="6" max="6" width="9.77734375" style="109" customWidth="1"/>
    <x:col min="7" max="7" width="21.88671875" style="109" bestFit="1" customWidth="1"/>
  </x:cols>
  <x:sheetData>
    <x:row r="1" spans="1:7" s="108" customFormat="1" ht="48.75" customHeight="1">
      <x:c r="A1" s="301" t="s">
        <x:v>25</x:v>
      </x:c>
      <x:c r="B1" s="301"/>
      <x:c r="C1" s="301"/>
      <x:c r="D1" s="301"/>
      <x:c r="E1" s="301"/>
      <x:c r="F1" s="301"/>
      <x:c r="G1" s="301"/>
    </x:row>
    <x:row r="2" spans="1:7" s="107" customFormat="1" ht="24" customHeight="1">
      <x:c r="A2" s="104" t="s">
        <x:v>150</x:v>
      </x:c>
      <x:c r="B2" s="105" t="s">
        <x:v>106</x:v>
      </x:c>
      <x:c r="C2" s="105" t="s">
        <x:v>62</x:v>
      </x:c>
      <x:c r="D2" s="106" t="s">
        <x:v>58</x:v>
      </x:c>
      <x:c r="E2" s="110" t="s">
        <x:v>44</x:v>
      </x:c>
      <x:c r="F2" s="104" t="s">
        <x:v>56</x:v>
      </x:c>
      <x:c r="G2" s="105" t="s">
        <x:v>45</x:v>
      </x:c>
    </x:row>
    <x:row r="3" spans="1:7" s="107" customFormat="1" ht="24" customHeight="1">
      <x:c r="A3" s="111">
        <x:v>1</x:v>
      </x:c>
      <x:c r="B3" s="170">
        <x:v>45310</x:v>
      </x:c>
      <x:c r="C3" s="111" t="s">
        <x:v>59</x:v>
      </x:c>
      <x:c r="D3" s="172" t="s">
        <x:v>46</x:v>
      </x:c>
      <x:c r="E3" s="174">
        <x:v>5425299</x:v>
      </x:c>
      <x:c r="F3" s="111" t="s">
        <x:v>71</x:v>
      </x:c>
      <x:c r="G3" s="172" t="s">
        <x:v>96</x:v>
      </x:c>
    </x:row>
    <x:row r="4" spans="1:7" s="107" customFormat="1" ht="24" customHeight="1">
      <x:c r="A4" s="112">
        <x:v>2</x:v>
      </x:c>
      <x:c r="B4" s="171">
        <x:v>45310</x:v>
      </x:c>
      <x:c r="C4" s="112" t="s">
        <x:v>59</x:v>
      </x:c>
      <x:c r="D4" s="173" t="s">
        <x:v>46</x:v>
      </x:c>
      <x:c r="E4" s="175">
        <x:v>810000</x:v>
      </x:c>
      <x:c r="F4" s="112" t="s">
        <x:v>71</x:v>
      </x:c>
      <x:c r="G4" s="173" t="s">
        <x:v>36</x:v>
      </x:c>
    </x:row>
    <x:row r="5" spans="1:7" s="107" customFormat="1" ht="24" customHeight="1">
      <x:c r="A5" s="112">
        <x:v>3</x:v>
      </x:c>
      <x:c r="B5" s="171">
        <x:v>45310</x:v>
      </x:c>
      <x:c r="C5" s="112" t="s">
        <x:v>59</x:v>
      </x:c>
      <x:c r="D5" s="173" t="s">
        <x:v>92</x:v>
      </x:c>
      <x:c r="E5" s="175">
        <x:v>602811</x:v>
      </x:c>
      <x:c r="F5" s="112" t="s">
        <x:v>71</x:v>
      </x:c>
      <x:c r="G5" s="173" t="s">
        <x:v>38</x:v>
      </x:c>
    </x:row>
    <x:row r="6" spans="1:7" s="107" customFormat="1" ht="24" customHeight="1">
      <x:c r="A6" s="112">
        <x:v>4</x:v>
      </x:c>
      <x:c r="B6" s="171">
        <x:v>45310</x:v>
      </x:c>
      <x:c r="C6" s="112" t="s">
        <x:v>59</x:v>
      </x:c>
      <x:c r="D6" s="173" t="s">
        <x:v>92</x:v>
      </x:c>
      <x:c r="E6" s="175">
        <x:v>90000</x:v>
      </x:c>
      <x:c r="F6" s="112" t="s">
        <x:v>71</x:v>
      </x:c>
      <x:c r="G6" s="173" t="s">
        <x:v>32</x:v>
      </x:c>
    </x:row>
    <x:row r="7" spans="1:7" s="107" customFormat="1" ht="24" customHeight="1">
      <x:c r="A7" s="112">
        <x:v>5</x:v>
      </x:c>
      <x:c r="B7" s="171">
        <x:v>45316</x:v>
      </x:c>
      <x:c r="C7" s="112" t="s">
        <x:v>59</x:v>
      </x:c>
      <x:c r="D7" s="173" t="s">
        <x:v>46</x:v>
      </x:c>
      <x:c r="E7" s="175">
        <x:v>800000</x:v>
      </x:c>
      <x:c r="F7" s="112" t="s">
        <x:v>71</x:v>
      </x:c>
      <x:c r="G7" s="173" t="s">
        <x:v>83</x:v>
      </x:c>
    </x:row>
    <x:row r="8" spans="1:7" s="107" customFormat="1" ht="24" customHeight="1">
      <x:c r="A8" s="112">
        <x:v>6</x:v>
      </x:c>
      <x:c r="B8" s="171">
        <x:v>45316</x:v>
      </x:c>
      <x:c r="C8" s="112" t="s">
        <x:v>59</x:v>
      </x:c>
      <x:c r="D8" s="173" t="s">
        <x:v>92</x:v>
      </x:c>
      <x:c r="E8" s="175">
        <x:v>48457300</x:v>
      </x:c>
      <x:c r="F8" s="112" t="s">
        <x:v>71</x:v>
      </x:c>
      <x:c r="G8" s="173" t="s">
        <x:v>85</x:v>
      </x:c>
    </x:row>
    <x:row r="9" spans="1:7" s="107" customFormat="1" ht="24" customHeight="1">
      <x:c r="A9" s="112">
        <x:v>7</x:v>
      </x:c>
      <x:c r="B9" s="171">
        <x:v>45316</x:v>
      </x:c>
      <x:c r="C9" s="112" t="s">
        <x:v>59</x:v>
      </x:c>
      <x:c r="D9" s="173" t="s">
        <x:v>92</x:v>
      </x:c>
      <x:c r="E9" s="175">
        <x:v>29074380</x:v>
      </x:c>
      <x:c r="F9" s="112" t="s">
        <x:v>71</x:v>
      </x:c>
      <x:c r="G9" s="173" t="s">
        <x:v>79</x:v>
      </x:c>
    </x:row>
    <x:row r="10" spans="1:7" s="107" customFormat="1" ht="24" customHeight="1">
      <x:c r="A10" s="112">
        <x:v>8</x:v>
      </x:c>
      <x:c r="B10" s="171">
        <x:v>45316</x:v>
      </x:c>
      <x:c r="C10" s="112" t="s">
        <x:v>59</x:v>
      </x:c>
      <x:c r="D10" s="173" t="s">
        <x:v>92</x:v>
      </x:c>
      <x:c r="E10" s="175">
        <x:v>510000</x:v>
      </x:c>
      <x:c r="F10" s="112" t="s">
        <x:v>71</x:v>
      </x:c>
      <x:c r="G10" s="173" t="s">
        <x:v>110</x:v>
      </x:c>
    </x:row>
    <x:row r="11" spans="1:7" s="107" customFormat="1" ht="24" customHeight="1">
      <x:c r="A11" s="112">
        <x:v>9</x:v>
      </x:c>
      <x:c r="B11" s="171">
        <x:v>45316</x:v>
      </x:c>
      <x:c r="C11" s="112" t="s">
        <x:v>59</x:v>
      </x:c>
      <x:c r="D11" s="173" t="s">
        <x:v>92</x:v>
      </x:c>
      <x:c r="E11" s="175">
        <x:v>6503420</x:v>
      </x:c>
      <x:c r="F11" s="112" t="s">
        <x:v>71</x:v>
      </x:c>
      <x:c r="G11" s="173" t="s">
        <x:v>107</x:v>
      </x:c>
    </x:row>
    <x:row r="12" spans="1:7" s="107" customFormat="1" ht="24" customHeight="1">
      <x:c r="A12" s="112">
        <x:v>10</x:v>
      </x:c>
      <x:c r="B12" s="171">
        <x:v>45316</x:v>
      </x:c>
      <x:c r="C12" s="112" t="s">
        <x:v>59</x:v>
      </x:c>
      <x:c r="D12" s="173" t="s">
        <x:v>92</x:v>
      </x:c>
      <x:c r="E12" s="175">
        <x:v>2620160</x:v>
      </x:c>
      <x:c r="F12" s="112" t="s">
        <x:v>71</x:v>
      </x:c>
      <x:c r="G12" s="173" t="s">
        <x:v>105</x:v>
      </x:c>
    </x:row>
    <x:row r="13" spans="1:7" s="107" customFormat="1" ht="24" customHeight="1">
      <x:c r="A13" s="112">
        <x:v>11</x:v>
      </x:c>
      <x:c r="B13" s="171">
        <x:v>45316</x:v>
      </x:c>
      <x:c r="C13" s="112" t="s">
        <x:v>59</x:v>
      </x:c>
      <x:c r="D13" s="173" t="s">
        <x:v>92</x:v>
      </x:c>
      <x:c r="E13" s="175">
        <x:v>2769470</x:v>
      </x:c>
      <x:c r="F13" s="112" t="s">
        <x:v>71</x:v>
      </x:c>
      <x:c r="G13" s="173" t="s">
        <x:v>104</x:v>
      </x:c>
    </x:row>
    <x:row r="14" spans="1:7" s="107" customFormat="1" ht="24" customHeight="1">
      <x:c r="A14" s="112">
        <x:v>12</x:v>
      </x:c>
      <x:c r="B14" s="171">
        <x:v>45316</x:v>
      </x:c>
      <x:c r="C14" s="112" t="s">
        <x:v>59</x:v>
      </x:c>
      <x:c r="D14" s="173" t="s">
        <x:v>92</x:v>
      </x:c>
      <x:c r="E14" s="175">
        <x:v>712110</x:v>
      </x:c>
      <x:c r="F14" s="112" t="s">
        <x:v>71</x:v>
      </x:c>
      <x:c r="G14" s="173" t="s">
        <x:v>72</x:v>
      </x:c>
    </x:row>
    <x:row r="15" spans="1:7" s="107" customFormat="1" ht="24" customHeight="1">
      <x:c r="A15" s="112">
        <x:v>13</x:v>
      </x:c>
      <x:c r="B15" s="171">
        <x:v>45316</x:v>
      </x:c>
      <x:c r="C15" s="112" t="s">
        <x:v>59</x:v>
      </x:c>
      <x:c r="D15" s="173" t="s">
        <x:v>92</x:v>
      </x:c>
      <x:c r="E15" s="175">
        <x:v>445840</x:v>
      </x:c>
      <x:c r="F15" s="112" t="s">
        <x:v>71</x:v>
      </x:c>
      <x:c r="G15" s="173" t="s">
        <x:v>91</x:v>
      </x:c>
    </x:row>
    <x:row r="16" spans="1:7" s="107" customFormat="1" ht="24" customHeight="1">
      <x:c r="A16" s="112">
        <x:v>14</x:v>
      </x:c>
      <x:c r="B16" s="171">
        <x:v>45316</x:v>
      </x:c>
      <x:c r="C16" s="112" t="s">
        <x:v>59</x:v>
      </x:c>
      <x:c r="D16" s="173" t="s">
        <x:v>92</x:v>
      </x:c>
      <x:c r="E16" s="175">
        <x:v>28330</x:v>
      </x:c>
      <x:c r="F16" s="112" t="s">
        <x:v>71</x:v>
      </x:c>
      <x:c r="G16" s="173" t="s">
        <x:v>90</x:v>
      </x:c>
    </x:row>
    <x:row r="17" spans="1:7" s="107" customFormat="1" ht="24" customHeight="1">
      <x:c r="A17" s="112">
        <x:v>15</x:v>
      </x:c>
      <x:c r="B17" s="171">
        <x:v>45316</x:v>
      </x:c>
      <x:c r="C17" s="112" t="s">
        <x:v>59</x:v>
      </x:c>
      <x:c r="D17" s="173" t="s">
        <x:v>92</x:v>
      </x:c>
      <x:c r="E17" s="175">
        <x:v>595000</x:v>
      </x:c>
      <x:c r="F17" s="112" t="s">
        <x:v>71</x:v>
      </x:c>
      <x:c r="G17" s="173" t="s">
        <x:v>99</x:v>
      </x:c>
    </x:row>
    <x:row r="18" spans="1:7" s="107" customFormat="1" ht="24" customHeight="1">
      <x:c r="A18" s="112">
        <x:v>16</x:v>
      </x:c>
      <x:c r="B18" s="171">
        <x:v>45316</x:v>
      </x:c>
      <x:c r="C18" s="112" t="s">
        <x:v>59</x:v>
      </x:c>
      <x:c r="D18" s="173" t="s">
        <x:v>92</x:v>
      </x:c>
      <x:c r="E18" s="175">
        <x:v>263500</x:v>
      </x:c>
      <x:c r="F18" s="112" t="s">
        <x:v>71</x:v>
      </x:c>
      <x:c r="G18" s="173" t="s">
        <x:v>76</x:v>
      </x:c>
    </x:row>
    <x:row r="19" spans="1:7" s="107" customFormat="1" ht="24" customHeight="1">
      <x:c r="A19" s="112">
        <x:v>17</x:v>
      </x:c>
      <x:c r="B19" s="171">
        <x:v>45316</x:v>
      </x:c>
      <x:c r="C19" s="112" t="s">
        <x:v>59</x:v>
      </x:c>
      <x:c r="D19" s="173" t="s">
        <x:v>92</x:v>
      </x:c>
      <x:c r="E19" s="175">
        <x:v>385000</x:v>
      </x:c>
      <x:c r="F19" s="112" t="s">
        <x:v>71</x:v>
      </x:c>
      <x:c r="G19" s="173" t="s">
        <x:v>103</x:v>
      </x:c>
    </x:row>
    <x:row r="20" spans="1:7" s="107" customFormat="1" ht="24" customHeight="1">
      <x:c r="A20" s="112">
        <x:v>18</x:v>
      </x:c>
      <x:c r="B20" s="171">
        <x:v>45316</x:v>
      </x:c>
      <x:c r="C20" s="112" t="s">
        <x:v>59</x:v>
      </x:c>
      <x:c r="D20" s="173" t="s">
        <x:v>92</x:v>
      </x:c>
      <x:c r="E20" s="175">
        <x:v>350000</x:v>
      </x:c>
      <x:c r="F20" s="112" t="s">
        <x:v>71</x:v>
      </x:c>
      <x:c r="G20" s="173" t="s">
        <x:v>73</x:v>
      </x:c>
    </x:row>
    <x:row r="21" spans="1:7" s="107" customFormat="1" ht="24" customHeight="1">
      <x:c r="A21" s="112">
        <x:v>19</x:v>
      </x:c>
      <x:c r="B21" s="171">
        <x:v>45316</x:v>
      </x:c>
      <x:c r="C21" s="112" t="s">
        <x:v>59</x:v>
      </x:c>
      <x:c r="D21" s="173" t="s">
        <x:v>92</x:v>
      </x:c>
      <x:c r="E21" s="175">
        <x:v>210800</x:v>
      </x:c>
      <x:c r="F21" s="112" t="s">
        <x:v>71</x:v>
      </x:c>
      <x:c r="G21" s="173" t="s">
        <x:v>132</x:v>
      </x:c>
    </x:row>
    <x:row r="22" spans="1:7" s="107" customFormat="1" ht="24" customHeight="1">
      <x:c r="A22" s="112">
        <x:v>20</x:v>
      </x:c>
      <x:c r="B22" s="171">
        <x:v>45316</x:v>
      </x:c>
      <x:c r="C22" s="112" t="s">
        <x:v>59</x:v>
      </x:c>
      <x:c r="D22" s="173" t="s">
        <x:v>92</x:v>
      </x:c>
      <x:c r="E22" s="175">
        <x:v>141660</x:v>
      </x:c>
      <x:c r="F22" s="112" t="s">
        <x:v>71</x:v>
      </x:c>
      <x:c r="G22" s="173" t="s">
        <x:v>55</x:v>
      </x:c>
    </x:row>
    <x:row r="23" spans="1:7" s="107" customFormat="1" ht="24" customHeight="1">
      <x:c r="A23" s="112">
        <x:v>21</x:v>
      </x:c>
      <x:c r="B23" s="171">
        <x:v>45316</x:v>
      </x:c>
      <x:c r="C23" s="112" t="s">
        <x:v>59</x:v>
      </x:c>
      <x:c r="D23" s="173" t="s">
        <x:v>92</x:v>
      </x:c>
      <x:c r="E23" s="175">
        <x:v>2172430</x:v>
      </x:c>
      <x:c r="F23" s="112" t="s">
        <x:v>71</x:v>
      </x:c>
      <x:c r="G23" s="173" t="s">
        <x:v>120</x:v>
      </x:c>
    </x:row>
    <x:row r="24" spans="1:7" s="107" customFormat="1" ht="24" customHeight="1">
      <x:c r="A24" s="112">
        <x:v>22</x:v>
      </x:c>
      <x:c r="B24" s="171">
        <x:v>45329</x:v>
      </x:c>
      <x:c r="C24" s="112" t="s">
        <x:v>59</x:v>
      </x:c>
      <x:c r="D24" s="173" t="s">
        <x:v>46</x:v>
      </x:c>
      <x:c r="E24" s="175">
        <x:v>800000</x:v>
      </x:c>
      <x:c r="F24" s="112" t="s">
        <x:v>71</x:v>
      </x:c>
      <x:c r="G24" s="173" t="s">
        <x:v>83</x:v>
      </x:c>
    </x:row>
    <x:row r="25" spans="1:7" s="107" customFormat="1" ht="24" customHeight="1">
      <x:c r="A25" s="112">
        <x:v>23</x:v>
      </x:c>
      <x:c r="B25" s="171">
        <x:v>45329</x:v>
      </x:c>
      <x:c r="C25" s="112" t="s">
        <x:v>59</x:v>
      </x:c>
      <x:c r="D25" s="173" t="s">
        <x:v>92</x:v>
      </x:c>
      <x:c r="E25" s="175">
        <x:v>28330</x:v>
      </x:c>
      <x:c r="F25" s="112" t="s">
        <x:v>71</x:v>
      </x:c>
      <x:c r="G25" s="173" t="s">
        <x:v>90</x:v>
      </x:c>
    </x:row>
    <x:row r="26" spans="1:7" s="107" customFormat="1" ht="24" customHeight="1">
      <x:c r="A26" s="112">
        <x:v>24</x:v>
      </x:c>
      <x:c r="B26" s="171">
        <x:v>45329</x:v>
      </x:c>
      <x:c r="C26" s="112" t="s">
        <x:v>59</x:v>
      </x:c>
      <x:c r="D26" s="173" t="s">
        <x:v>92</x:v>
      </x:c>
      <x:c r="E26" s="175">
        <x:v>595000</x:v>
      </x:c>
      <x:c r="F26" s="112" t="s">
        <x:v>71</x:v>
      </x:c>
      <x:c r="G26" s="173" t="s">
        <x:v>99</x:v>
      </x:c>
    </x:row>
    <x:row r="27" spans="1:7" s="107" customFormat="1" ht="24" customHeight="1">
      <x:c r="A27" s="112">
        <x:v>25</x:v>
      </x:c>
      <x:c r="B27" s="171">
        <x:v>45329</x:v>
      </x:c>
      <x:c r="C27" s="112" t="s">
        <x:v>59</x:v>
      </x:c>
      <x:c r="D27" s="173" t="s">
        <x:v>92</x:v>
      </x:c>
      <x:c r="E27" s="175">
        <x:v>246500</x:v>
      </x:c>
      <x:c r="F27" s="112" t="s">
        <x:v>71</x:v>
      </x:c>
      <x:c r="G27" s="173" t="s">
        <x:v>76</x:v>
      </x:c>
    </x:row>
    <x:row r="28" spans="1:7" s="107" customFormat="1" ht="24" customHeight="1">
      <x:c r="A28" s="112">
        <x:v>26</x:v>
      </x:c>
      <x:c r="B28" s="171">
        <x:v>45329</x:v>
      </x:c>
      <x:c r="C28" s="112" t="s">
        <x:v>59</x:v>
      </x:c>
      <x:c r="D28" s="173" t="s">
        <x:v>92</x:v>
      </x:c>
      <x:c r="E28" s="175">
        <x:v>385000</x:v>
      </x:c>
      <x:c r="F28" s="112" t="s">
        <x:v>71</x:v>
      </x:c>
      <x:c r="G28" s="173" t="s">
        <x:v>103</x:v>
      </x:c>
    </x:row>
    <x:row r="29" spans="1:7" s="107" customFormat="1" ht="24" customHeight="1">
      <x:c r="A29" s="112">
        <x:v>27</x:v>
      </x:c>
      <x:c r="B29" s="171">
        <x:v>45329</x:v>
      </x:c>
      <x:c r="C29" s="112" t="s">
        <x:v>59</x:v>
      </x:c>
      <x:c r="D29" s="173" t="s">
        <x:v>92</x:v>
      </x:c>
      <x:c r="E29" s="175">
        <x:v>350000</x:v>
      </x:c>
      <x:c r="F29" s="112" t="s">
        <x:v>71</x:v>
      </x:c>
      <x:c r="G29" s="173" t="s">
        <x:v>73</x:v>
      </x:c>
    </x:row>
    <x:row r="30" spans="1:7" s="107" customFormat="1" ht="24" customHeight="1">
      <x:c r="A30" s="112">
        <x:v>28</x:v>
      </x:c>
      <x:c r="B30" s="171">
        <x:v>45329</x:v>
      </x:c>
      <x:c r="C30" s="112" t="s">
        <x:v>59</x:v>
      </x:c>
      <x:c r="D30" s="173" t="s">
        <x:v>92</x:v>
      </x:c>
      <x:c r="E30" s="175">
        <x:v>197200</x:v>
      </x:c>
      <x:c r="F30" s="112" t="s">
        <x:v>71</x:v>
      </x:c>
      <x:c r="G30" s="173" t="s">
        <x:v>132</x:v>
      </x:c>
    </x:row>
    <x:row r="31" spans="1:7" s="107" customFormat="1" ht="24" customHeight="1">
      <x:c r="A31" s="112">
        <x:v>29</x:v>
      </x:c>
      <x:c r="B31" s="171">
        <x:v>45329</x:v>
      </x:c>
      <x:c r="C31" s="112" t="s">
        <x:v>59</x:v>
      </x:c>
      <x:c r="D31" s="173" t="s">
        <x:v>92</x:v>
      </x:c>
      <x:c r="E31" s="175">
        <x:v>180000</x:v>
      </x:c>
      <x:c r="F31" s="112" t="s">
        <x:v>71</x:v>
      </x:c>
      <x:c r="G31" s="173" t="s">
        <x:v>75</x:v>
      </x:c>
    </x:row>
    <x:row r="32" spans="1:7" s="107" customFormat="1" ht="24" customHeight="1">
      <x:c r="A32" s="112">
        <x:v>30</x:v>
      </x:c>
      <x:c r="B32" s="171">
        <x:v>45329</x:v>
      </x:c>
      <x:c r="C32" s="112" t="s">
        <x:v>59</x:v>
      </x:c>
      <x:c r="D32" s="173" t="s">
        <x:v>92</x:v>
      </x:c>
      <x:c r="E32" s="175">
        <x:v>141660</x:v>
      </x:c>
      <x:c r="F32" s="112" t="s">
        <x:v>71</x:v>
      </x:c>
      <x:c r="G32" s="173" t="s">
        <x:v>55</x:v>
      </x:c>
    </x:row>
    <x:row r="33" spans="1:7" s="107" customFormat="1" ht="24" customHeight="1">
      <x:c r="A33" s="112">
        <x:v>31</x:v>
      </x:c>
      <x:c r="B33" s="171">
        <x:v>45329</x:v>
      </x:c>
      <x:c r="C33" s="112" t="s">
        <x:v>59</x:v>
      </x:c>
      <x:c r="D33" s="173" t="s">
        <x:v>92</x:v>
      </x:c>
      <x:c r="E33" s="175">
        <x:v>2172430</x:v>
      </x:c>
      <x:c r="F33" s="112" t="s">
        <x:v>71</x:v>
      </x:c>
      <x:c r="G33" s="173" t="s">
        <x:v>120</x:v>
      </x:c>
    </x:row>
    <x:row r="34" spans="1:7" s="107" customFormat="1" ht="24" customHeight="1">
      <x:c r="A34" s="112">
        <x:v>32</x:v>
      </x:c>
      <x:c r="B34" s="171">
        <x:v>45329</x:v>
      </x:c>
      <x:c r="C34" s="112" t="s">
        <x:v>59</x:v>
      </x:c>
      <x:c r="D34" s="173" t="s">
        <x:v>92</x:v>
      </x:c>
      <x:c r="E34" s="175">
        <x:v>3750000</x:v>
      </x:c>
      <x:c r="F34" s="112" t="s">
        <x:v>71</x:v>
      </x:c>
      <x:c r="G34" s="173" t="s">
        <x:v>41</x:v>
      </x:c>
    </x:row>
    <x:row r="35" spans="1:7" s="107" customFormat="1" ht="24" customHeight="1">
      <x:c r="A35" s="112">
        <x:v>33</x:v>
      </x:c>
      <x:c r="B35" s="171">
        <x:v>45330</x:v>
      </x:c>
      <x:c r="C35" s="112" t="s">
        <x:v>59</x:v>
      </x:c>
      <x:c r="D35" s="173" t="s">
        <x:v>92</x:v>
      </x:c>
      <x:c r="E35" s="175">
        <x:v>170000</x:v>
      </x:c>
      <x:c r="F35" s="112" t="s">
        <x:v>71</x:v>
      </x:c>
      <x:c r="G35" s="173" t="s">
        <x:v>34</x:v>
      </x:c>
    </x:row>
    <x:row r="36" spans="1:7" s="107" customFormat="1" ht="24" customHeight="1">
      <x:c r="A36" s="112">
        <x:v>34</x:v>
      </x:c>
      <x:c r="B36" s="171">
        <x:v>45342</x:v>
      </x:c>
      <x:c r="C36" s="112" t="s">
        <x:v>59</x:v>
      </x:c>
      <x:c r="D36" s="173" t="s">
        <x:v>46</x:v>
      </x:c>
      <x:c r="E36" s="175">
        <x:v>5425299</x:v>
      </x:c>
      <x:c r="F36" s="112" t="s">
        <x:v>71</x:v>
      </x:c>
      <x:c r="G36" s="173" t="s">
        <x:v>96</x:v>
      </x:c>
    </x:row>
    <x:row r="37" spans="1:7" s="107" customFormat="1" ht="24" customHeight="1">
      <x:c r="A37" s="112">
        <x:v>35</x:v>
      </x:c>
      <x:c r="B37" s="171">
        <x:v>45342</x:v>
      </x:c>
      <x:c r="C37" s="112" t="s">
        <x:v>59</x:v>
      </x:c>
      <x:c r="D37" s="173" t="s">
        <x:v>92</x:v>
      </x:c>
      <x:c r="E37" s="175">
        <x:v>602811</x:v>
      </x:c>
      <x:c r="F37" s="112" t="s">
        <x:v>71</x:v>
      </x:c>
      <x:c r="G37" s="173" t="s">
        <x:v>38</x:v>
      </x:c>
    </x:row>
    <x:row r="38" spans="1:7" s="107" customFormat="1" ht="24" customHeight="1">
      <x:c r="A38" s="112">
        <x:v>36</x:v>
      </x:c>
      <x:c r="B38" s="171">
        <x:v>45345</x:v>
      </x:c>
      <x:c r="C38" s="112" t="s">
        <x:v>59</x:v>
      </x:c>
      <x:c r="D38" s="173" t="s">
        <x:v>92</x:v>
      </x:c>
      <x:c r="E38" s="175">
        <x:v>48457300</x:v>
      </x:c>
      <x:c r="F38" s="112" t="s">
        <x:v>71</x:v>
      </x:c>
      <x:c r="G38" s="173" t="s">
        <x:v>85</x:v>
      </x:c>
    </x:row>
    <x:row r="39" spans="1:7" s="107" customFormat="1" ht="24" customHeight="1">
      <x:c r="A39" s="112">
        <x:v>37</x:v>
      </x:c>
      <x:c r="B39" s="171">
        <x:v>45345</x:v>
      </x:c>
      <x:c r="C39" s="112" t="s">
        <x:v>59</x:v>
      </x:c>
      <x:c r="D39" s="173" t="s">
        <x:v>92</x:v>
      </x:c>
      <x:c r="E39" s="175">
        <x:v>10736060</x:v>
      </x:c>
      <x:c r="F39" s="112" t="s">
        <x:v>71</x:v>
      </x:c>
      <x:c r="G39" s="173" t="s">
        <x:v>29</x:v>
      </x:c>
    </x:row>
    <x:row r="40" spans="1:7" s="107" customFormat="1" ht="24" customHeight="1">
      <x:c r="A40" s="112">
        <x:v>38</x:v>
      </x:c>
      <x:c r="B40" s="171">
        <x:v>45345</x:v>
      </x:c>
      <x:c r="C40" s="112" t="s">
        <x:v>59</x:v>
      </x:c>
      <x:c r="D40" s="173" t="s">
        <x:v>92</x:v>
      </x:c>
      <x:c r="E40" s="175">
        <x:v>510000</x:v>
      </x:c>
      <x:c r="F40" s="112" t="s">
        <x:v>71</x:v>
      </x:c>
      <x:c r="G40" s="173" t="s">
        <x:v>110</x:v>
      </x:c>
    </x:row>
    <x:row r="41" spans="1:7" s="107" customFormat="1" ht="24" customHeight="1">
      <x:c r="A41" s="112">
        <x:v>39</x:v>
      </x:c>
      <x:c r="B41" s="171">
        <x:v>45345</x:v>
      </x:c>
      <x:c r="C41" s="112" t="s">
        <x:v>59</x:v>
      </x:c>
      <x:c r="D41" s="173" t="s">
        <x:v>92</x:v>
      </x:c>
      <x:c r="E41" s="175">
        <x:v>4975180</x:v>
      </x:c>
      <x:c r="F41" s="112" t="s">
        <x:v>71</x:v>
      </x:c>
      <x:c r="G41" s="173" t="s">
        <x:v>107</x:v>
      </x:c>
    </x:row>
    <x:row r="42" spans="1:7" s="107" customFormat="1" ht="24" customHeight="1">
      <x:c r="A42" s="112">
        <x:v>40</x:v>
      </x:c>
      <x:c r="B42" s="171">
        <x:v>45345</x:v>
      </x:c>
      <x:c r="C42" s="112" t="s">
        <x:v>59</x:v>
      </x:c>
      <x:c r="D42" s="173" t="s">
        <x:v>92</x:v>
      </x:c>
      <x:c r="E42" s="175">
        <x:v>2676270</x:v>
      </x:c>
      <x:c r="F42" s="112" t="s">
        <x:v>71</x:v>
      </x:c>
      <x:c r="G42" s="173" t="s">
        <x:v>105</x:v>
      </x:c>
    </x:row>
    <x:row r="43" spans="1:7" s="107" customFormat="1" ht="24" customHeight="1">
      <x:c r="A43" s="112">
        <x:v>41</x:v>
      </x:c>
      <x:c r="B43" s="171">
        <x:v>45345</x:v>
      </x:c>
      <x:c r="C43" s="112" t="s">
        <x:v>59</x:v>
      </x:c>
      <x:c r="D43" s="173" t="s">
        <x:v>92</x:v>
      </x:c>
      <x:c r="E43" s="175">
        <x:v>2769470</x:v>
      </x:c>
      <x:c r="F43" s="112" t="s">
        <x:v>71</x:v>
      </x:c>
      <x:c r="G43" s="173" t="s">
        <x:v>104</x:v>
      </x:c>
    </x:row>
    <x:row r="44" spans="1:7" s="107" customFormat="1" ht="24" customHeight="1">
      <x:c r="A44" s="112">
        <x:v>42</x:v>
      </x:c>
      <x:c r="B44" s="171">
        <x:v>45345</x:v>
      </x:c>
      <x:c r="C44" s="112" t="s">
        <x:v>59</x:v>
      </x:c>
      <x:c r="D44" s="173" t="s">
        <x:v>92</x:v>
      </x:c>
      <x:c r="E44" s="175">
        <x:v>768510</x:v>
      </x:c>
      <x:c r="F44" s="112" t="s">
        <x:v>71</x:v>
      </x:c>
      <x:c r="G44" s="173" t="s">
        <x:v>72</x:v>
      </x:c>
    </x:row>
    <x:row r="45" spans="1:7" s="107" customFormat="1" ht="24" customHeight="1">
      <x:c r="A45" s="112">
        <x:v>43</x:v>
      </x:c>
      <x:c r="B45" s="171">
        <x:v>45345</x:v>
      </x:c>
      <x:c r="C45" s="112" t="s">
        <x:v>59</x:v>
      </x:c>
      <x:c r="D45" s="173" t="s">
        <x:v>92</x:v>
      </x:c>
      <x:c r="E45" s="175">
        <x:v>481200</x:v>
      </x:c>
      <x:c r="F45" s="112" t="s">
        <x:v>71</x:v>
      </x:c>
      <x:c r="G45" s="173" t="s">
        <x:v>91</x:v>
      </x:c>
    </x:row>
    <x:row r="46" spans="1:7" s="107" customFormat="1" ht="24" customHeight="1">
      <x:c r="A46" s="112">
        <x:v>44</x:v>
      </x:c>
      <x:c r="B46" s="171">
        <x:v>45359</x:v>
      </x:c>
      <x:c r="C46" s="112" t="s">
        <x:v>59</x:v>
      </x:c>
      <x:c r="D46" s="173" t="s">
        <x:v>46</x:v>
      </x:c>
      <x:c r="E46" s="175">
        <x:v>800000</x:v>
      </x:c>
      <x:c r="F46" s="112" t="s">
        <x:v>71</x:v>
      </x:c>
      <x:c r="G46" s="173" t="s">
        <x:v>83</x:v>
      </x:c>
    </x:row>
    <x:row r="47" spans="1:7" s="107" customFormat="1" ht="24" customHeight="1">
      <x:c r="A47" s="112">
        <x:v>45</x:v>
      </x:c>
      <x:c r="B47" s="171">
        <x:v>45359</x:v>
      </x:c>
      <x:c r="C47" s="112" t="s">
        <x:v>59</x:v>
      </x:c>
      <x:c r="D47" s="173" t="s">
        <x:v>92</x:v>
      </x:c>
      <x:c r="E47" s="175">
        <x:v>27040</x:v>
      </x:c>
      <x:c r="F47" s="112" t="s">
        <x:v>71</x:v>
      </x:c>
      <x:c r="G47" s="173" t="s">
        <x:v>90</x:v>
      </x:c>
    </x:row>
    <x:row r="48" spans="1:7" s="107" customFormat="1" ht="24" customHeight="1">
      <x:c r="A48" s="112">
        <x:v>46</x:v>
      </x:c>
      <x:c r="B48" s="171">
        <x:v>45359</x:v>
      </x:c>
      <x:c r="C48" s="112" t="s">
        <x:v>59</x:v>
      </x:c>
      <x:c r="D48" s="173" t="s">
        <x:v>92</x:v>
      </x:c>
      <x:c r="E48" s="175">
        <x:v>564030</x:v>
      </x:c>
      <x:c r="F48" s="112" t="s">
        <x:v>71</x:v>
      </x:c>
      <x:c r="G48" s="173" t="s">
        <x:v>99</x:v>
      </x:c>
    </x:row>
    <x:row r="49" spans="1:7" s="107" customFormat="1" ht="24" customHeight="1">
      <x:c r="A49" s="112">
        <x:v>47</x:v>
      </x:c>
      <x:c r="B49" s="171">
        <x:v>45359</x:v>
      </x:c>
      <x:c r="C49" s="112" t="s">
        <x:v>59</x:v>
      </x:c>
      <x:c r="D49" s="173" t="s">
        <x:v>92</x:v>
      </x:c>
      <x:c r="E49" s="175">
        <x:v>250000</x:v>
      </x:c>
      <x:c r="F49" s="112" t="s">
        <x:v>71</x:v>
      </x:c>
      <x:c r="G49" s="173" t="s">
        <x:v>76</x:v>
      </x:c>
    </x:row>
    <x:row r="50" spans="1:7" s="107" customFormat="1" ht="24" customHeight="1">
      <x:c r="A50" s="112">
        <x:v>48</x:v>
      </x:c>
      <x:c r="B50" s="171">
        <x:v>45359</x:v>
      </x:c>
      <x:c r="C50" s="112" t="s">
        <x:v>59</x:v>
      </x:c>
      <x:c r="D50" s="173" t="s">
        <x:v>92</x:v>
      </x:c>
      <x:c r="E50" s="175">
        <x:v>382240</x:v>
      </x:c>
      <x:c r="F50" s="112" t="s">
        <x:v>71</x:v>
      </x:c>
      <x:c r="G50" s="173" t="s">
        <x:v>103</x:v>
      </x:c>
    </x:row>
    <x:row r="51" spans="1:7" s="107" customFormat="1" ht="24" customHeight="1">
      <x:c r="A51" s="112">
        <x:v>49</x:v>
      </x:c>
      <x:c r="B51" s="171">
        <x:v>45359</x:v>
      </x:c>
      <x:c r="C51" s="112" t="s">
        <x:v>59</x:v>
      </x:c>
      <x:c r="D51" s="173" t="s">
        <x:v>92</x:v>
      </x:c>
      <x:c r="E51" s="175">
        <x:v>350000</x:v>
      </x:c>
      <x:c r="F51" s="112" t="s">
        <x:v>71</x:v>
      </x:c>
      <x:c r="G51" s="173" t="s">
        <x:v>73</x:v>
      </x:c>
    </x:row>
    <x:row r="52" spans="1:7" s="107" customFormat="1" ht="24" customHeight="1">
      <x:c r="A52" s="112">
        <x:v>50</x:v>
      </x:c>
      <x:c r="B52" s="171">
        <x:v>45359</x:v>
      </x:c>
      <x:c r="C52" s="112" t="s">
        <x:v>59</x:v>
      </x:c>
      <x:c r="D52" s="173" t="s">
        <x:v>92</x:v>
      </x:c>
      <x:c r="E52" s="175">
        <x:v>201200</x:v>
      </x:c>
      <x:c r="F52" s="112" t="s">
        <x:v>71</x:v>
      </x:c>
      <x:c r="G52" s="173" t="s">
        <x:v>132</x:v>
      </x:c>
    </x:row>
    <x:row r="53" spans="1:7" s="107" customFormat="1" ht="24" customHeight="1">
      <x:c r="A53" s="112">
        <x:v>51</x:v>
      </x:c>
      <x:c r="B53" s="171">
        <x:v>45359</x:v>
      </x:c>
      <x:c r="C53" s="112" t="s">
        <x:v>59</x:v>
      </x:c>
      <x:c r="D53" s="173" t="s">
        <x:v>92</x:v>
      </x:c>
      <x:c r="E53" s="175">
        <x:v>135250</x:v>
      </x:c>
      <x:c r="F53" s="112" t="s">
        <x:v>71</x:v>
      </x:c>
      <x:c r="G53" s="173" t="s">
        <x:v>55</x:v>
      </x:c>
    </x:row>
    <x:row r="54" spans="1:7" s="107" customFormat="1" ht="24" customHeight="1">
      <x:c r="A54" s="112">
        <x:v>52</x:v>
      </x:c>
      <x:c r="B54" s="171">
        <x:v>45359</x:v>
      </x:c>
      <x:c r="C54" s="112" t="s">
        <x:v>59</x:v>
      </x:c>
      <x:c r="D54" s="173" t="s">
        <x:v>92</x:v>
      </x:c>
      <x:c r="E54" s="175">
        <x:v>2075490</x:v>
      </x:c>
      <x:c r="F54" s="112" t="s">
        <x:v>71</x:v>
      </x:c>
      <x:c r="G54" s="173" t="s">
        <x:v>120</x:v>
      </x:c>
    </x:row>
    <x:row r="55" spans="1:7" s="107" customFormat="1" ht="24" customHeight="1">
      <x:c r="A55" s="112">
        <x:v>53</x:v>
      </x:c>
      <x:c r="B55" s="171">
        <x:v>45371</x:v>
      </x:c>
      <x:c r="C55" s="112" t="s">
        <x:v>59</x:v>
      </x:c>
      <x:c r="D55" s="173" t="s">
        <x:v>46</x:v>
      </x:c>
      <x:c r="E55" s="175">
        <x:v>4781169</x:v>
      </x:c>
      <x:c r="F55" s="112" t="s">
        <x:v>71</x:v>
      </x:c>
      <x:c r="G55" s="173" t="s">
        <x:v>96</x:v>
      </x:c>
    </x:row>
    <x:row r="56" spans="1:7" s="107" customFormat="1" ht="24" customHeight="1">
      <x:c r="A56" s="112">
        <x:v>54</x:v>
      </x:c>
      <x:c r="B56" s="171">
        <x:v>45371</x:v>
      </x:c>
      <x:c r="C56" s="112" t="s">
        <x:v>59</x:v>
      </x:c>
      <x:c r="D56" s="173" t="s">
        <x:v>92</x:v>
      </x:c>
      <x:c r="E56" s="175">
        <x:v>531241</x:v>
      </x:c>
      <x:c r="F56" s="112" t="s">
        <x:v>71</x:v>
      </x:c>
      <x:c r="G56" s="173" t="s">
        <x:v>38</x:v>
      </x:c>
    </x:row>
    <x:row r="57" spans="1:7" s="107" customFormat="1" ht="24" customHeight="1">
      <x:c r="A57" s="112">
        <x:v>55</x:v>
      </x:c>
      <x:c r="B57" s="171">
        <x:v>45373</x:v>
      </x:c>
      <x:c r="C57" s="112" t="s">
        <x:v>59</x:v>
      </x:c>
      <x:c r="D57" s="173" t="s">
        <x:v>92</x:v>
      </x:c>
      <x:c r="E57" s="175">
        <x:v>48568200</x:v>
      </x:c>
      <x:c r="F57" s="112" t="s">
        <x:v>71</x:v>
      </x:c>
      <x:c r="G57" s="173" t="s">
        <x:v>85</x:v>
      </x:c>
    </x:row>
    <x:row r="58" spans="1:7" s="107" customFormat="1" ht="24" customHeight="1">
      <x:c r="A58" s="112">
        <x:v>56</x:v>
      </x:c>
      <x:c r="B58" s="171">
        <x:v>45373</x:v>
      </x:c>
      <x:c r="C58" s="112" t="s">
        <x:v>59</x:v>
      </x:c>
      <x:c r="D58" s="173" t="s">
        <x:v>92</x:v>
      </x:c>
      <x:c r="E58" s="175">
        <x:v>10736060</x:v>
      </x:c>
      <x:c r="F58" s="112" t="s">
        <x:v>71</x:v>
      </x:c>
      <x:c r="G58" s="173" t="s">
        <x:v>29</x:v>
      </x:c>
    </x:row>
    <x:row r="59" spans="1:7" s="107" customFormat="1" ht="24" customHeight="1">
      <x:c r="A59" s="112">
        <x:v>57</x:v>
      </x:c>
      <x:c r="B59" s="171">
        <x:v>45373</x:v>
      </x:c>
      <x:c r="C59" s="112" t="s">
        <x:v>59</x:v>
      </x:c>
      <x:c r="D59" s="173" t="s">
        <x:v>92</x:v>
      </x:c>
      <x:c r="E59" s="175">
        <x:v>510000</x:v>
      </x:c>
      <x:c r="F59" s="112" t="s">
        <x:v>71</x:v>
      </x:c>
      <x:c r="G59" s="173" t="s">
        <x:v>110</x:v>
      </x:c>
    </x:row>
    <x:row r="60" spans="1:7" s="107" customFormat="1" ht="24" customHeight="1">
      <x:c r="A60" s="112">
        <x:v>58</x:v>
      </x:c>
      <x:c r="B60" s="171">
        <x:v>45373</x:v>
      </x:c>
      <x:c r="C60" s="112" t="s">
        <x:v>59</x:v>
      </x:c>
      <x:c r="D60" s="173" t="s">
        <x:v>92</x:v>
      </x:c>
      <x:c r="E60" s="175">
        <x:v>4984430</x:v>
      </x:c>
      <x:c r="F60" s="112" t="s">
        <x:v>71</x:v>
      </x:c>
      <x:c r="G60" s="173" t="s">
        <x:v>107</x:v>
      </x:c>
    </x:row>
    <x:row r="61" spans="1:7" s="107" customFormat="1" ht="24" customHeight="1">
      <x:c r="A61" s="112">
        <x:v>59</x:v>
      </x:c>
      <x:c r="B61" s="171">
        <x:v>45373</x:v>
      </x:c>
      <x:c r="C61" s="112" t="s">
        <x:v>59</x:v>
      </x:c>
      <x:c r="D61" s="173" t="s">
        <x:v>92</x:v>
      </x:c>
      <x:c r="E61" s="175">
        <x:v>2676270</x:v>
      </x:c>
      <x:c r="F61" s="112" t="s">
        <x:v>71</x:v>
      </x:c>
      <x:c r="G61" s="173" t="s">
        <x:v>105</x:v>
      </x:c>
    </x:row>
    <x:row r="62" spans="1:7" s="107" customFormat="1" ht="24" customHeight="1">
      <x:c r="A62" s="112">
        <x:v>60</x:v>
      </x:c>
      <x:c r="B62" s="171">
        <x:v>45373</x:v>
      </x:c>
      <x:c r="C62" s="112" t="s">
        <x:v>59</x:v>
      </x:c>
      <x:c r="D62" s="173" t="s">
        <x:v>92</x:v>
      </x:c>
      <x:c r="E62" s="175">
        <x:v>2769470</x:v>
      </x:c>
      <x:c r="F62" s="112" t="s">
        <x:v>71</x:v>
      </x:c>
      <x:c r="G62" s="173" t="s">
        <x:v>104</x:v>
      </x:c>
    </x:row>
    <x:row r="63" spans="1:7" s="107" customFormat="1" ht="24" customHeight="1">
      <x:c r="A63" s="112">
        <x:v>61</x:v>
      </x:c>
      <x:c r="B63" s="171">
        <x:v>45373</x:v>
      </x:c>
      <x:c r="C63" s="112" t="s">
        <x:v>59</x:v>
      </x:c>
      <x:c r="D63" s="173" t="s">
        <x:v>92</x:v>
      </x:c>
      <x:c r="E63" s="175">
        <x:v>740310</x:v>
      </x:c>
      <x:c r="F63" s="112" t="s">
        <x:v>71</x:v>
      </x:c>
      <x:c r="G63" s="173" t="s">
        <x:v>72</x:v>
      </x:c>
    </x:row>
    <x:row r="64" spans="1:7" s="107" customFormat="1" ht="24" customHeight="1">
      <x:c r="A64" s="112">
        <x:v>62</x:v>
      </x:c>
      <x:c r="B64" s="171">
        <x:v>45373</x:v>
      </x:c>
      <x:c r="C64" s="112" t="s">
        <x:v>59</x:v>
      </x:c>
      <x:c r="D64" s="173" t="s">
        <x:v>92</x:v>
      </x:c>
      <x:c r="E64" s="175">
        <x:v>463520</x:v>
      </x:c>
      <x:c r="F64" s="112" t="s">
        <x:v>71</x:v>
      </x:c>
      <x:c r="G64" s="173" t="s">
        <x:v>91</x:v>
      </x:c>
    </x:row>
    <x:row r="65" spans="1:7" s="107" customFormat="1" ht="24" customHeight="1">
      <x:c r="A65" s="112">
        <x:v>63</x:v>
      </x:c>
      <x:c r="B65" s="171">
        <x:v>45393</x:v>
      </x:c>
      <x:c r="C65" s="112" t="s">
        <x:v>59</x:v>
      </x:c>
      <x:c r="D65" s="173" t="s">
        <x:v>46</x:v>
      </x:c>
      <x:c r="E65" s="175">
        <x:v>800000</x:v>
      </x:c>
      <x:c r="F65" s="112" t="s">
        <x:v>71</x:v>
      </x:c>
      <x:c r="G65" s="173" t="s">
        <x:v>83</x:v>
      </x:c>
    </x:row>
    <x:row r="66" spans="1:7" s="107" customFormat="1" ht="24" customHeight="1">
      <x:c r="A66" s="112">
        <x:v>64</x:v>
      </x:c>
      <x:c r="B66" s="171">
        <x:v>45393</x:v>
      </x:c>
      <x:c r="C66" s="112" t="s">
        <x:v>59</x:v>
      </x:c>
      <x:c r="D66" s="173" t="s">
        <x:v>92</x:v>
      </x:c>
      <x:c r="E66" s="175">
        <x:v>26660</x:v>
      </x:c>
      <x:c r="F66" s="112" t="s">
        <x:v>71</x:v>
      </x:c>
      <x:c r="G66" s="173" t="s">
        <x:v>90</x:v>
      </x:c>
    </x:row>
    <x:row r="67" spans="1:7" s="107" customFormat="1" ht="24" customHeight="1">
      <x:c r="A67" s="112">
        <x:v>65</x:v>
      </x:c>
      <x:c r="B67" s="171">
        <x:v>45393</x:v>
      </x:c>
      <x:c r="C67" s="112" t="s">
        <x:v>59</x:v>
      </x:c>
      <x:c r="D67" s="173" t="s">
        <x:v>92</x:v>
      </x:c>
      <x:c r="E67" s="175">
        <x:v>240000</x:v>
      </x:c>
      <x:c r="F67" s="112" t="s">
        <x:v>71</x:v>
      </x:c>
      <x:c r="G67" s="173" t="s">
        <x:v>76</x:v>
      </x:c>
    </x:row>
    <x:row r="68" spans="1:7" s="107" customFormat="1" ht="24" customHeight="1">
      <x:c r="A68" s="112">
        <x:v>66</x:v>
      </x:c>
      <x:c r="B68" s="171">
        <x:v>45393</x:v>
      </x:c>
      <x:c r="C68" s="112" t="s">
        <x:v>59</x:v>
      </x:c>
      <x:c r="D68" s="173" t="s">
        <x:v>92</x:v>
      </x:c>
      <x:c r="E68" s="175">
        <x:v>375000</x:v>
      </x:c>
      <x:c r="F68" s="112" t="s">
        <x:v>71</x:v>
      </x:c>
      <x:c r="G68" s="173" t="s">
        <x:v>103</x:v>
      </x:c>
    </x:row>
    <x:row r="69" spans="1:7" s="107" customFormat="1" ht="24" customHeight="1">
      <x:c r="A69" s="112">
        <x:v>67</x:v>
      </x:c>
      <x:c r="B69" s="171">
        <x:v>45393</x:v>
      </x:c>
      <x:c r="C69" s="112" t="s">
        <x:v>59</x:v>
      </x:c>
      <x:c r="D69" s="173" t="s">
        <x:v>92</x:v>
      </x:c>
      <x:c r="E69" s="175">
        <x:v>350000</x:v>
      </x:c>
      <x:c r="F69" s="112" t="s">
        <x:v>71</x:v>
      </x:c>
      <x:c r="G69" s="173" t="s">
        <x:v>73</x:v>
      </x:c>
    </x:row>
    <x:row r="70" spans="1:7" s="107" customFormat="1" ht="24" customHeight="1">
      <x:c r="A70" s="112">
        <x:v>68</x:v>
      </x:c>
      <x:c r="B70" s="171">
        <x:v>45393</x:v>
      </x:c>
      <x:c r="C70" s="112" t="s">
        <x:v>59</x:v>
      </x:c>
      <x:c r="D70" s="173" t="s">
        <x:v>92</x:v>
      </x:c>
      <x:c r="E70" s="175">
        <x:v>192000</x:v>
      </x:c>
      <x:c r="F70" s="112" t="s">
        <x:v>71</x:v>
      </x:c>
      <x:c r="G70" s="173" t="s">
        <x:v>132</x:v>
      </x:c>
    </x:row>
    <x:row r="71" spans="1:7" s="107" customFormat="1" ht="24" customHeight="1">
      <x:c r="A71" s="112">
        <x:v>69</x:v>
      </x:c>
      <x:c r="B71" s="171">
        <x:v>45393</x:v>
      </x:c>
      <x:c r="C71" s="112" t="s">
        <x:v>59</x:v>
      </x:c>
      <x:c r="D71" s="173" t="s">
        <x:v>92</x:v>
      </x:c>
      <x:c r="E71" s="175">
        <x:v>133330</x:v>
      </x:c>
      <x:c r="F71" s="112" t="s">
        <x:v>71</x:v>
      </x:c>
      <x:c r="G71" s="173" t="s">
        <x:v>55</x:v>
      </x:c>
    </x:row>
    <x:row r="72" spans="1:7" s="107" customFormat="1" ht="24" customHeight="1">
      <x:c r="A72" s="112">
        <x:v>70</x:v>
      </x:c>
      <x:c r="B72" s="171">
        <x:v>45393</x:v>
      </x:c>
      <x:c r="C72" s="112" t="s">
        <x:v>59</x:v>
      </x:c>
      <x:c r="D72" s="173" t="s">
        <x:v>92</x:v>
      </x:c>
      <x:c r="E72" s="175">
        <x:v>2044640</x:v>
      </x:c>
      <x:c r="F72" s="112" t="s">
        <x:v>71</x:v>
      </x:c>
      <x:c r="G72" s="173" t="s">
        <x:v>120</x:v>
      </x:c>
    </x:row>
    <x:row r="73" spans="1:7" s="107" customFormat="1" ht="24" customHeight="1">
      <x:c r="A73" s="112">
        <x:v>71</x:v>
      </x:c>
      <x:c r="B73" s="171">
        <x:v>45401</x:v>
      </x:c>
      <x:c r="C73" s="112" t="s">
        <x:v>59</x:v>
      </x:c>
      <x:c r="D73" s="173" t="s">
        <x:v>46</x:v>
      </x:c>
      <x:c r="E73" s="175">
        <x:v>4622040</x:v>
      </x:c>
      <x:c r="F73" s="112" t="s">
        <x:v>71</x:v>
      </x:c>
      <x:c r="G73" s="173" t="s">
        <x:v>96</x:v>
      </x:c>
    </x:row>
    <x:row r="74" spans="1:7" s="107" customFormat="1" ht="24" customHeight="1">
      <x:c r="A74" s="112">
        <x:v>72</x:v>
      </x:c>
      <x:c r="B74" s="171">
        <x:v>45401</x:v>
      </x:c>
      <x:c r="C74" s="112" t="s">
        <x:v>59</x:v>
      </x:c>
      <x:c r="D74" s="173" t="s">
        <x:v>92</x:v>
      </x:c>
      <x:c r="E74" s="175">
        <x:v>513560</x:v>
      </x:c>
      <x:c r="F74" s="112" t="s">
        <x:v>71</x:v>
      </x:c>
      <x:c r="G74" s="173" t="s">
        <x:v>38</x:v>
      </x:c>
    </x:row>
    <x:row r="75" spans="1:7" s="107" customFormat="1" ht="24" customHeight="1">
      <x:c r="A75" s="112">
        <x:v>73</x:v>
      </x:c>
      <x:c r="B75" s="171">
        <x:v>45405</x:v>
      </x:c>
      <x:c r="C75" s="112" t="s">
        <x:v>59</x:v>
      </x:c>
      <x:c r="D75" s="173" t="s">
        <x:v>92</x:v>
      </x:c>
      <x:c r="E75" s="175">
        <x:v>48759300</x:v>
      </x:c>
      <x:c r="F75" s="112" t="s">
        <x:v>71</x:v>
      </x:c>
      <x:c r="G75" s="173" t="s">
        <x:v>85</x:v>
      </x:c>
    </x:row>
    <x:row r="76" spans="1:7" s="107" customFormat="1" ht="24" customHeight="1">
      <x:c r="A76" s="112">
        <x:v>74</x:v>
      </x:c>
      <x:c r="B76" s="171">
        <x:v>45405</x:v>
      </x:c>
      <x:c r="C76" s="112" t="s">
        <x:v>59</x:v>
      </x:c>
      <x:c r="D76" s="173" t="s">
        <x:v>92</x:v>
      </x:c>
      <x:c r="E76" s="175">
        <x:v>10756700</x:v>
      </x:c>
      <x:c r="F76" s="112" t="s">
        <x:v>71</x:v>
      </x:c>
      <x:c r="G76" s="173" t="s">
        <x:v>29</x:v>
      </x:c>
    </x:row>
    <x:row r="77" spans="1:7" s="107" customFormat="1" ht="24" customHeight="1">
      <x:c r="A77" s="112">
        <x:v>75</x:v>
      </x:c>
      <x:c r="B77" s="171">
        <x:v>45405</x:v>
      </x:c>
      <x:c r="C77" s="112" t="s">
        <x:v>59</x:v>
      </x:c>
      <x:c r="D77" s="173" t="s">
        <x:v>92</x:v>
      </x:c>
      <x:c r="E77" s="175">
        <x:v>510000</x:v>
      </x:c>
      <x:c r="F77" s="112" t="s">
        <x:v>71</x:v>
      </x:c>
      <x:c r="G77" s="173" t="s">
        <x:v>110</x:v>
      </x:c>
    </x:row>
    <x:row r="78" spans="1:7" s="107" customFormat="1" ht="24" customHeight="1">
      <x:c r="A78" s="112">
        <x:v>76</x:v>
      </x:c>
      <x:c r="B78" s="171">
        <x:v>45405</x:v>
      </x:c>
      <x:c r="C78" s="112" t="s">
        <x:v>59</x:v>
      </x:c>
      <x:c r="D78" s="173" t="s">
        <x:v>92</x:v>
      </x:c>
      <x:c r="E78" s="175">
        <x:v>5002080</x:v>
      </x:c>
      <x:c r="F78" s="112" t="s">
        <x:v>71</x:v>
      </x:c>
      <x:c r="G78" s="173" t="s">
        <x:v>107</x:v>
      </x:c>
    </x:row>
    <x:row r="79" spans="1:7" s="107" customFormat="1" ht="24" customHeight="1">
      <x:c r="A79" s="112">
        <x:v>77</x:v>
      </x:c>
      <x:c r="B79" s="171">
        <x:v>45405</x:v>
      </x:c>
      <x:c r="C79" s="112" t="s">
        <x:v>59</x:v>
      </x:c>
      <x:c r="D79" s="173" t="s">
        <x:v>92</x:v>
      </x:c>
      <x:c r="E79" s="175">
        <x:v>2598320</x:v>
      </x:c>
      <x:c r="F79" s="112" t="s">
        <x:v>71</x:v>
      </x:c>
      <x:c r="G79" s="173" t="s">
        <x:v>105</x:v>
      </x:c>
    </x:row>
    <x:row r="80" spans="1:7" s="107" customFormat="1" ht="24" customHeight="1">
      <x:c r="A80" s="112">
        <x:v>78</x:v>
      </x:c>
      <x:c r="B80" s="171">
        <x:v>45405</x:v>
      </x:c>
      <x:c r="C80" s="112" t="s">
        <x:v>59</x:v>
      </x:c>
      <x:c r="D80" s="173" t="s">
        <x:v>92</x:v>
      </x:c>
      <x:c r="E80" s="175">
        <x:v>2769470</x:v>
      </x:c>
      <x:c r="F80" s="112" t="s">
        <x:v>71</x:v>
      </x:c>
      <x:c r="G80" s="173" t="s">
        <x:v>104</x:v>
      </x:c>
    </x:row>
    <x:row r="81" spans="1:7" s="107" customFormat="1" ht="24" customHeight="1">
      <x:c r="A81" s="112">
        <x:v>79</x:v>
      </x:c>
      <x:c r="B81" s="171">
        <x:v>45405</x:v>
      </x:c>
      <x:c r="C81" s="112" t="s">
        <x:v>59</x:v>
      </x:c>
      <x:c r="D81" s="173" t="s">
        <x:v>92</x:v>
      </x:c>
      <x:c r="E81" s="175">
        <x:v>780820</x:v>
      </x:c>
      <x:c r="F81" s="112" t="s">
        <x:v>71</x:v>
      </x:c>
      <x:c r="G81" s="173" t="s">
        <x:v>72</x:v>
      </x:c>
    </x:row>
    <x:row r="82" spans="1:7" s="107" customFormat="1" ht="24" customHeight="1">
      <x:c r="A82" s="112">
        <x:v>80</x:v>
      </x:c>
      <x:c r="B82" s="171">
        <x:v>45405</x:v>
      </x:c>
      <x:c r="C82" s="112" t="s">
        <x:v>59</x:v>
      </x:c>
      <x:c r="D82" s="173" t="s">
        <x:v>92</x:v>
      </x:c>
      <x:c r="E82" s="175">
        <x:v>490580</x:v>
      </x:c>
      <x:c r="F82" s="112" t="s">
        <x:v>71</x:v>
      </x:c>
      <x:c r="G82" s="173" t="s">
        <x:v>91</x:v>
      </x:c>
    </x:row>
    <x:row r="83" spans="1:7" s="107" customFormat="1" ht="24" customHeight="1">
      <x:c r="A83" s="112">
        <x:v>81</x:v>
      </x:c>
      <x:c r="B83" s="171">
        <x:v>45419</x:v>
      </x:c>
      <x:c r="C83" s="112" t="s">
        <x:v>59</x:v>
      </x:c>
      <x:c r="D83" s="173" t="s">
        <x:v>92</x:v>
      </x:c>
      <x:c r="E83" s="175">
        <x:v>355000</x:v>
      </x:c>
      <x:c r="F83" s="112" t="s">
        <x:v>71</x:v>
      </x:c>
      <x:c r="G83" s="173" t="s">
        <x:v>35</x:v>
      </x:c>
    </x:row>
    <x:row r="84" spans="1:7" s="107" customFormat="1" ht="24" customHeight="1">
      <x:c r="A84" s="112">
        <x:v>82</x:v>
      </x:c>
      <x:c r="B84" s="171">
        <x:v>45420</x:v>
      </x:c>
      <x:c r="C84" s="112" t="s">
        <x:v>59</x:v>
      </x:c>
      <x:c r="D84" s="173" t="s">
        <x:v>46</x:v>
      </x:c>
      <x:c r="E84" s="175">
        <x:v>800000</x:v>
      </x:c>
      <x:c r="F84" s="112" t="s">
        <x:v>71</x:v>
      </x:c>
      <x:c r="G84" s="173" t="s">
        <x:v>83</x:v>
      </x:c>
    </x:row>
    <x:row r="85" spans="1:7" s="107" customFormat="1" ht="24" customHeight="1">
      <x:c r="A85" s="112">
        <x:v>83</x:v>
      </x:c>
      <x:c r="B85" s="171">
        <x:v>45420</x:v>
      </x:c>
      <x:c r="C85" s="112" t="s">
        <x:v>59</x:v>
      </x:c>
      <x:c r="D85" s="173" t="s">
        <x:v>92</x:v>
      </x:c>
      <x:c r="E85" s="175">
        <x:v>26660</x:v>
      </x:c>
      <x:c r="F85" s="112" t="s">
        <x:v>71</x:v>
      </x:c>
      <x:c r="G85" s="173" t="s">
        <x:v>90</x:v>
      </x:c>
    </x:row>
    <x:row r="86" spans="1:7" s="107" customFormat="1" ht="24" customHeight="1">
      <x:c r="A86" s="112">
        <x:v>84</x:v>
      </x:c>
      <x:c r="B86" s="171">
        <x:v>45420</x:v>
      </x:c>
      <x:c r="C86" s="112" t="s">
        <x:v>59</x:v>
      </x:c>
      <x:c r="D86" s="173" t="s">
        <x:v>92</x:v>
      </x:c>
      <x:c r="E86" s="175">
        <x:v>248000</x:v>
      </x:c>
      <x:c r="F86" s="112" t="s">
        <x:v>71</x:v>
      </x:c>
      <x:c r="G86" s="173" t="s">
        <x:v>76</x:v>
      </x:c>
    </x:row>
    <x:row r="87" spans="1:7" s="107" customFormat="1" ht="24" customHeight="1">
      <x:c r="A87" s="112">
        <x:v>85</x:v>
      </x:c>
      <x:c r="B87" s="171">
        <x:v>45420</x:v>
      </x:c>
      <x:c r="C87" s="112" t="s">
        <x:v>59</x:v>
      </x:c>
      <x:c r="D87" s="173" t="s">
        <x:v>92</x:v>
      </x:c>
      <x:c r="E87" s="175">
        <x:v>375000</x:v>
      </x:c>
      <x:c r="F87" s="112" t="s">
        <x:v>71</x:v>
      </x:c>
      <x:c r="G87" s="173" t="s">
        <x:v>103</x:v>
      </x:c>
    </x:row>
    <x:row r="88" spans="1:7" s="107" customFormat="1" ht="24" customHeight="1">
      <x:c r="A88" s="112">
        <x:v>86</x:v>
      </x:c>
      <x:c r="B88" s="171">
        <x:v>45420</x:v>
      </x:c>
      <x:c r="C88" s="112" t="s">
        <x:v>59</x:v>
      </x:c>
      <x:c r="D88" s="173" t="s">
        <x:v>92</x:v>
      </x:c>
      <x:c r="E88" s="175">
        <x:v>350000</x:v>
      </x:c>
      <x:c r="F88" s="112" t="s">
        <x:v>71</x:v>
      </x:c>
      <x:c r="G88" s="173" t="s">
        <x:v>73</x:v>
      </x:c>
    </x:row>
    <x:row r="89" spans="1:7" s="107" customFormat="1" ht="24" customHeight="1">
      <x:c r="A89" s="112">
        <x:v>87</x:v>
      </x:c>
      <x:c r="B89" s="171">
        <x:v>45420</x:v>
      </x:c>
      <x:c r="C89" s="112" t="s">
        <x:v>59</x:v>
      </x:c>
      <x:c r="D89" s="173" t="s">
        <x:v>92</x:v>
      </x:c>
      <x:c r="E89" s="175">
        <x:v>198400</x:v>
      </x:c>
      <x:c r="F89" s="112" t="s">
        <x:v>71</x:v>
      </x:c>
      <x:c r="G89" s="173" t="s">
        <x:v>132</x:v>
      </x:c>
    </x:row>
    <x:row r="90" spans="1:7" s="107" customFormat="1" ht="24" customHeight="1">
      <x:c r="A90" s="112">
        <x:v>88</x:v>
      </x:c>
      <x:c r="B90" s="171">
        <x:v>45420</x:v>
      </x:c>
      <x:c r="C90" s="112" t="s">
        <x:v>59</x:v>
      </x:c>
      <x:c r="D90" s="173" t="s">
        <x:v>92</x:v>
      </x:c>
      <x:c r="E90" s="175">
        <x:v>133330</x:v>
      </x:c>
      <x:c r="F90" s="112" t="s">
        <x:v>71</x:v>
      </x:c>
      <x:c r="G90" s="173" t="s">
        <x:v>55</x:v>
      </x:c>
    </x:row>
    <x:row r="91" spans="1:7" s="107" customFormat="1" ht="24" customHeight="1">
      <x:c r="A91" s="112">
        <x:v>89</x:v>
      </x:c>
      <x:c r="B91" s="171">
        <x:v>45420</x:v>
      </x:c>
      <x:c r="C91" s="112" t="s">
        <x:v>59</x:v>
      </x:c>
      <x:c r="D91" s="173" t="s">
        <x:v>92</x:v>
      </x:c>
      <x:c r="E91" s="175">
        <x:v>2044640</x:v>
      </x:c>
      <x:c r="F91" s="112" t="s">
        <x:v>71</x:v>
      </x:c>
      <x:c r="G91" s="173" t="s">
        <x:v>120</x:v>
      </x:c>
    </x:row>
    <x:row r="92" spans="1:7" s="107" customFormat="1" ht="24" customHeight="1">
      <x:c r="A92" s="112">
        <x:v>90</x:v>
      </x:c>
      <x:c r="B92" s="171">
        <x:v>45432</x:v>
      </x:c>
      <x:c r="C92" s="112" t="s">
        <x:v>59</x:v>
      </x:c>
      <x:c r="D92" s="173" t="s">
        <x:v>46</x:v>
      </x:c>
      <x:c r="E92" s="175">
        <x:v>4665537</x:v>
      </x:c>
      <x:c r="F92" s="112" t="s">
        <x:v>71</x:v>
      </x:c>
      <x:c r="G92" s="173" t="s">
        <x:v>96</x:v>
      </x:c>
    </x:row>
    <x:row r="93" spans="1:7" s="107" customFormat="1" ht="24" customHeight="1">
      <x:c r="A93" s="112">
        <x:v>91</x:v>
      </x:c>
      <x:c r="B93" s="171">
        <x:v>45432</x:v>
      </x:c>
      <x:c r="C93" s="112" t="s">
        <x:v>59</x:v>
      </x:c>
      <x:c r="D93" s="173" t="s">
        <x:v>92</x:v>
      </x:c>
      <x:c r="E93" s="175">
        <x:v>518393</x:v>
      </x:c>
      <x:c r="F93" s="112" t="s">
        <x:v>71</x:v>
      </x:c>
      <x:c r="G93" s="173" t="s">
        <x:v>38</x:v>
      </x:c>
    </x:row>
    <x:row r="94" spans="1:7" s="107" customFormat="1" ht="24" customHeight="1">
      <x:c r="A94" s="112">
        <x:v>92</x:v>
      </x:c>
      <x:c r="B94" s="171">
        <x:v>45434</x:v>
      </x:c>
      <x:c r="C94" s="112" t="s">
        <x:v>59</x:v>
      </x:c>
      <x:c r="D94" s="173" t="s">
        <x:v>92</x:v>
      </x:c>
      <x:c r="E94" s="175">
        <x:v>48951400</x:v>
      </x:c>
      <x:c r="F94" s="112" t="s">
        <x:v>71</x:v>
      </x:c>
      <x:c r="G94" s="173" t="s">
        <x:v>85</x:v>
      </x:c>
    </x:row>
    <x:row r="95" spans="1:7" s="107" customFormat="1" ht="24" customHeight="1">
      <x:c r="A95" s="112">
        <x:v>93</x:v>
      </x:c>
      <x:c r="B95" s="171">
        <x:v>45434</x:v>
      </x:c>
      <x:c r="C95" s="112" t="s">
        <x:v>59</x:v>
      </x:c>
      <x:c r="D95" s="173" t="s">
        <x:v>92</x:v>
      </x:c>
      <x:c r="E95" s="175">
        <x:v>10811560</x:v>
      </x:c>
      <x:c r="F95" s="112" t="s">
        <x:v>71</x:v>
      </x:c>
      <x:c r="G95" s="173" t="s">
        <x:v>29</x:v>
      </x:c>
    </x:row>
    <x:row r="96" spans="1:7" s="107" customFormat="1" ht="24" customHeight="1">
      <x:c r="A96" s="112">
        <x:v>94</x:v>
      </x:c>
      <x:c r="B96" s="171">
        <x:v>45434</x:v>
      </x:c>
      <x:c r="C96" s="112" t="s">
        <x:v>59</x:v>
      </x:c>
      <x:c r="D96" s="173" t="s">
        <x:v>92</x:v>
      </x:c>
      <x:c r="E96" s="175">
        <x:v>510000</x:v>
      </x:c>
      <x:c r="F96" s="112" t="s">
        <x:v>71</x:v>
      </x:c>
      <x:c r="G96" s="173" t="s">
        <x:v>110</x:v>
      </x:c>
    </x:row>
    <x:row r="97" spans="1:7" s="107" customFormat="1" ht="24" customHeight="1">
      <x:c r="A97" s="112">
        <x:v>95</x:v>
      </x:c>
      <x:c r="B97" s="171">
        <x:v>45434</x:v>
      </x:c>
      <x:c r="C97" s="112" t="s">
        <x:v>59</x:v>
      </x:c>
      <x:c r="D97" s="173" t="s">
        <x:v>92</x:v>
      </x:c>
      <x:c r="E97" s="175">
        <x:v>5022680</x:v>
      </x:c>
      <x:c r="F97" s="112" t="s">
        <x:v>71</x:v>
      </x:c>
      <x:c r="G97" s="173" t="s">
        <x:v>107</x:v>
      </x:c>
    </x:row>
    <x:row r="98" spans="1:7" s="107" customFormat="1" ht="24" customHeight="1">
      <x:c r="A98" s="112">
        <x:v>96</x:v>
      </x:c>
      <x:c r="B98" s="171">
        <x:v>45434</x:v>
      </x:c>
      <x:c r="C98" s="112" t="s">
        <x:v>59</x:v>
      </x:c>
      <x:c r="D98" s="173" t="s">
        <x:v>92</x:v>
      </x:c>
      <x:c r="E98" s="175">
        <x:v>2596360</x:v>
      </x:c>
      <x:c r="F98" s="112" t="s">
        <x:v>71</x:v>
      </x:c>
      <x:c r="G98" s="173" t="s">
        <x:v>105</x:v>
      </x:c>
    </x:row>
    <x:row r="99" spans="1:7" s="107" customFormat="1" ht="24" customHeight="1">
      <x:c r="A99" s="112">
        <x:v>97</x:v>
      </x:c>
      <x:c r="B99" s="171">
        <x:v>45434</x:v>
      </x:c>
      <x:c r="C99" s="112" t="s">
        <x:v>59</x:v>
      </x:c>
      <x:c r="D99" s="173" t="s">
        <x:v>92</x:v>
      </x:c>
      <x:c r="E99" s="175">
        <x:v>2769470</x:v>
      </x:c>
      <x:c r="F99" s="112" t="s">
        <x:v>71</x:v>
      </x:c>
      <x:c r="G99" s="173" t="s">
        <x:v>104</x:v>
      </x:c>
    </x:row>
    <x:row r="100" spans="1:7" s="107" customFormat="1" ht="24" customHeight="1">
      <x:c r="A100" s="112">
        <x:v>98</x:v>
      </x:c>
      <x:c r="B100" s="171">
        <x:v>45434</x:v>
      </x:c>
      <x:c r="C100" s="112" t="s">
        <x:v>59</x:v>
      </x:c>
      <x:c r="D100" s="173" t="s">
        <x:v>92</x:v>
      </x:c>
      <x:c r="E100" s="175">
        <x:v>740310</x:v>
      </x:c>
      <x:c r="F100" s="112" t="s">
        <x:v>71</x:v>
      </x:c>
      <x:c r="G100" s="173" t="s">
        <x:v>72</x:v>
      </x:c>
    </x:row>
    <x:row r="101" spans="1:7" s="107" customFormat="1" ht="24" customHeight="1">
      <x:c r="A101" s="112">
        <x:v>99</x:v>
      </x:c>
      <x:c r="B101" s="171">
        <x:v>45434</x:v>
      </x:c>
      <x:c r="C101" s="112" t="s">
        <x:v>59</x:v>
      </x:c>
      <x:c r="D101" s="173" t="s">
        <x:v>92</x:v>
      </x:c>
      <x:c r="E101" s="175">
        <x:v>463520</x:v>
      </x:c>
      <x:c r="F101" s="112" t="s">
        <x:v>71</x:v>
      </x:c>
      <x:c r="G101" s="173" t="s">
        <x:v>91</x:v>
      </x:c>
    </x:row>
    <x:row r="102" spans="1:7" s="107" customFormat="1" ht="24" customHeight="1">
      <x:c r="A102" s="112">
        <x:v>100</x:v>
      </x:c>
      <x:c r="B102" s="171">
        <x:v>45450</x:v>
      </x:c>
      <x:c r="C102" s="112" t="s">
        <x:v>59</x:v>
      </x:c>
      <x:c r="D102" s="173" t="s">
        <x:v>46</x:v>
      </x:c>
      <x:c r="E102" s="175">
        <x:v>800000</x:v>
      </x:c>
      <x:c r="F102" s="112" t="s">
        <x:v>71</x:v>
      </x:c>
      <x:c r="G102" s="173" t="s">
        <x:v>83</x:v>
      </x:c>
    </x:row>
    <x:row r="103" spans="1:7" s="107" customFormat="1" ht="24" customHeight="1">
      <x:c r="A103" s="112">
        <x:v>101</x:v>
      </x:c>
      <x:c r="B103" s="171">
        <x:v>45450</x:v>
      </x:c>
      <x:c r="C103" s="112" t="s">
        <x:v>59</x:v>
      </x:c>
      <x:c r="D103" s="173" t="s">
        <x:v>92</x:v>
      </x:c>
      <x:c r="E103" s="175">
        <x:v>26660</x:v>
      </x:c>
      <x:c r="F103" s="112" t="s">
        <x:v>71</x:v>
      </x:c>
      <x:c r="G103" s="173" t="s">
        <x:v>90</x:v>
      </x:c>
    </x:row>
    <x:row r="104" spans="1:7" s="107" customFormat="1" ht="24" customHeight="1">
      <x:c r="A104" s="112">
        <x:v>102</x:v>
      </x:c>
      <x:c r="B104" s="171">
        <x:v>45450</x:v>
      </x:c>
      <x:c r="C104" s="112" t="s">
        <x:v>59</x:v>
      </x:c>
      <x:c r="D104" s="173" t="s">
        <x:v>92</x:v>
      </x:c>
      <x:c r="E104" s="175">
        <x:v>240000</x:v>
      </x:c>
      <x:c r="F104" s="112" t="s">
        <x:v>71</x:v>
      </x:c>
      <x:c r="G104" s="173" t="s">
        <x:v>76</x:v>
      </x:c>
    </x:row>
    <x:row r="105" spans="1:7" s="107" customFormat="1" ht="24" customHeight="1">
      <x:c r="A105" s="112">
        <x:v>103</x:v>
      </x:c>
      <x:c r="B105" s="171">
        <x:v>45450</x:v>
      </x:c>
      <x:c r="C105" s="112" t="s">
        <x:v>59</x:v>
      </x:c>
      <x:c r="D105" s="173" t="s">
        <x:v>92</x:v>
      </x:c>
      <x:c r="E105" s="175">
        <x:v>375000</x:v>
      </x:c>
      <x:c r="F105" s="112" t="s">
        <x:v>71</x:v>
      </x:c>
      <x:c r="G105" s="173" t="s">
        <x:v>103</x:v>
      </x:c>
    </x:row>
    <x:row r="106" spans="1:7" s="107" customFormat="1" ht="24" customHeight="1">
      <x:c r="A106" s="112">
        <x:v>104</x:v>
      </x:c>
      <x:c r="B106" s="171">
        <x:v>45450</x:v>
      </x:c>
      <x:c r="C106" s="112" t="s">
        <x:v>59</x:v>
      </x:c>
      <x:c r="D106" s="173" t="s">
        <x:v>92</x:v>
      </x:c>
      <x:c r="E106" s="175">
        <x:v>350000</x:v>
      </x:c>
      <x:c r="F106" s="112" t="s">
        <x:v>71</x:v>
      </x:c>
      <x:c r="G106" s="173" t="s">
        <x:v>73</x:v>
      </x:c>
    </x:row>
    <x:row r="107" spans="1:7" s="107" customFormat="1" ht="24" customHeight="1">
      <x:c r="A107" s="112">
        <x:v>105</x:v>
      </x:c>
      <x:c r="B107" s="171">
        <x:v>45450</x:v>
      </x:c>
      <x:c r="C107" s="112" t="s">
        <x:v>59</x:v>
      </x:c>
      <x:c r="D107" s="173" t="s">
        <x:v>92</x:v>
      </x:c>
      <x:c r="E107" s="175">
        <x:v>192000</x:v>
      </x:c>
      <x:c r="F107" s="112" t="s">
        <x:v>71</x:v>
      </x:c>
      <x:c r="G107" s="173" t="s">
        <x:v>132</x:v>
      </x:c>
    </x:row>
    <x:row r="108" spans="1:7" s="107" customFormat="1" ht="24" customHeight="1">
      <x:c r="A108" s="112">
        <x:v>106</x:v>
      </x:c>
      <x:c r="B108" s="171">
        <x:v>45450</x:v>
      </x:c>
      <x:c r="C108" s="112" t="s">
        <x:v>59</x:v>
      </x:c>
      <x:c r="D108" s="173" t="s">
        <x:v>92</x:v>
      </x:c>
      <x:c r="E108" s="175">
        <x:v>133330</x:v>
      </x:c>
      <x:c r="F108" s="112" t="s">
        <x:v>71</x:v>
      </x:c>
      <x:c r="G108" s="173" t="s">
        <x:v>55</x:v>
      </x:c>
    </x:row>
    <x:row r="109" spans="1:7" s="107" customFormat="1" ht="24" customHeight="1">
      <x:c r="A109" s="112">
        <x:v>107</x:v>
      </x:c>
      <x:c r="B109" s="171">
        <x:v>45450</x:v>
      </x:c>
      <x:c r="C109" s="112" t="s">
        <x:v>59</x:v>
      </x:c>
      <x:c r="D109" s="173" t="s">
        <x:v>92</x:v>
      </x:c>
      <x:c r="E109" s="175">
        <x:v>2044640</x:v>
      </x:c>
      <x:c r="F109" s="112" t="s">
        <x:v>71</x:v>
      </x:c>
      <x:c r="G109" s="173" t="s">
        <x:v>120</x:v>
      </x:c>
    </x:row>
    <x:row r="110" spans="1:7" s="107" customFormat="1" ht="24" customHeight="1">
      <x:c r="A110" s="112">
        <x:v>108</x:v>
      </x:c>
      <x:c r="B110" s="171">
        <x:v>45463</x:v>
      </x:c>
      <x:c r="C110" s="112" t="s">
        <x:v>59</x:v>
      </x:c>
      <x:c r="D110" s="173" t="s">
        <x:v>46</x:v>
      </x:c>
      <x:c r="E110" s="175">
        <x:v>4822488</x:v>
      </x:c>
      <x:c r="F110" s="112" t="s">
        <x:v>71</x:v>
      </x:c>
      <x:c r="G110" s="173" t="s">
        <x:v>96</x:v>
      </x:c>
    </x:row>
    <x:row r="111" spans="1:7" s="107" customFormat="1" ht="24" customHeight="1">
      <x:c r="A111" s="112">
        <x:v>109</x:v>
      </x:c>
      <x:c r="B111" s="171">
        <x:v>45463</x:v>
      </x:c>
      <x:c r="C111" s="112" t="s">
        <x:v>59</x:v>
      </x:c>
      <x:c r="D111" s="173" t="s">
        <x:v>92</x:v>
      </x:c>
      <x:c r="E111" s="175">
        <x:v>535832</x:v>
      </x:c>
      <x:c r="F111" s="112" t="s">
        <x:v>71</x:v>
      </x:c>
      <x:c r="G111" s="173" t="s">
        <x:v>38</x:v>
      </x:c>
    </x:row>
    <x:row r="112" spans="1:7" s="107" customFormat="1" ht="24" customHeight="1">
      <x:c r="A112" s="112">
        <x:v>110</x:v>
      </x:c>
      <x:c r="B112" s="171">
        <x:v>45468</x:v>
      </x:c>
      <x:c r="C112" s="112" t="s">
        <x:v>59</x:v>
      </x:c>
      <x:c r="D112" s="173" t="s">
        <x:v>92</x:v>
      </x:c>
      <x:c r="E112" s="175">
        <x:v>49031700</x:v>
      </x:c>
      <x:c r="F112" s="112" t="s">
        <x:v>71</x:v>
      </x:c>
      <x:c r="G112" s="173" t="s">
        <x:v>85</x:v>
      </x:c>
    </x:row>
    <x:row r="113" spans="1:7" s="107" customFormat="1" ht="24" customHeight="1">
      <x:c r="A113" s="112">
        <x:v>111</x:v>
      </x:c>
      <x:c r="B113" s="171">
        <x:v>45468</x:v>
      </x:c>
      <x:c r="C113" s="112" t="s">
        <x:v>59</x:v>
      </x:c>
      <x:c r="D113" s="173" t="s">
        <x:v>92</x:v>
      </x:c>
      <x:c r="E113" s="175">
        <x:v>10839110</x:v>
      </x:c>
      <x:c r="F113" s="112" t="s">
        <x:v>71</x:v>
      </x:c>
      <x:c r="G113" s="173" t="s">
        <x:v>29</x:v>
      </x:c>
    </x:row>
    <x:row r="114" spans="1:7" s="107" customFormat="1" ht="24" customHeight="1">
      <x:c r="A114" s="112">
        <x:v>112</x:v>
      </x:c>
      <x:c r="B114" s="171">
        <x:v>45468</x:v>
      </x:c>
      <x:c r="C114" s="112" t="s">
        <x:v>59</x:v>
      </x:c>
      <x:c r="D114" s="173" t="s">
        <x:v>92</x:v>
      </x:c>
      <x:c r="E114" s="175">
        <x:v>510000</x:v>
      </x:c>
      <x:c r="F114" s="112" t="s">
        <x:v>71</x:v>
      </x:c>
      <x:c r="G114" s="173" t="s">
        <x:v>110</x:v>
      </x:c>
    </x:row>
    <x:row r="115" spans="1:7" s="107" customFormat="1" ht="24" customHeight="1">
      <x:c r="A115" s="112">
        <x:v>113</x:v>
      </x:c>
      <x:c r="B115" s="171">
        <x:v>45468</x:v>
      </x:c>
      <x:c r="C115" s="112" t="s">
        <x:v>59</x:v>
      </x:c>
      <x:c r="D115" s="173" t="s">
        <x:v>92</x:v>
      </x:c>
      <x:c r="E115" s="175">
        <x:v>5031660</x:v>
      </x:c>
      <x:c r="F115" s="112" t="s">
        <x:v>71</x:v>
      </x:c>
      <x:c r="G115" s="173" t="s">
        <x:v>107</x:v>
      </x:c>
    </x:row>
    <x:row r="116" spans="1:7" s="107" customFormat="1" ht="24" customHeight="1">
      <x:c r="A116" s="112">
        <x:v>114</x:v>
      </x:c>
      <x:c r="B116" s="171">
        <x:v>45468</x:v>
      </x:c>
      <x:c r="C116" s="112" t="s">
        <x:v>59</x:v>
      </x:c>
      <x:c r="D116" s="173" t="s">
        <x:v>92</x:v>
      </x:c>
      <x:c r="E116" s="175">
        <x:v>2596360</x:v>
      </x:c>
      <x:c r="F116" s="112" t="s">
        <x:v>71</x:v>
      </x:c>
      <x:c r="G116" s="173" t="s">
        <x:v>105</x:v>
      </x:c>
    </x:row>
    <x:row r="117" spans="1:7" s="107" customFormat="1" ht="24" customHeight="1">
      <x:c r="A117" s="112">
        <x:v>115</x:v>
      </x:c>
      <x:c r="B117" s="171">
        <x:v>45468</x:v>
      </x:c>
      <x:c r="C117" s="112" t="s">
        <x:v>59</x:v>
      </x:c>
      <x:c r="D117" s="173" t="s">
        <x:v>92</x:v>
      </x:c>
      <x:c r="E117" s="175">
        <x:v>2769470</x:v>
      </x:c>
      <x:c r="F117" s="112" t="s">
        <x:v>71</x:v>
      </x:c>
      <x:c r="G117" s="173" t="s">
        <x:v>104</x:v>
      </x:c>
    </x:row>
    <x:row r="118" spans="1:7" s="107" customFormat="1" ht="24" customHeight="1">
      <x:c r="A118" s="112">
        <x:v>116</x:v>
      </x:c>
      <x:c r="B118" s="171">
        <x:v>45468</x:v>
      </x:c>
      <x:c r="C118" s="112" t="s">
        <x:v>59</x:v>
      </x:c>
      <x:c r="D118" s="173" t="s">
        <x:v>92</x:v>
      </x:c>
      <x:c r="E118" s="175">
        <x:v>740310</x:v>
      </x:c>
      <x:c r="F118" s="112" t="s">
        <x:v>71</x:v>
      </x:c>
      <x:c r="G118" s="173" t="s">
        <x:v>72</x:v>
      </x:c>
    </x:row>
    <x:row r="119" spans="1:7" s="107" customFormat="1" ht="24" customHeight="1">
      <x:c r="A119" s="112">
        <x:v>117</x:v>
      </x:c>
      <x:c r="B119" s="171">
        <x:v>45468</x:v>
      </x:c>
      <x:c r="C119" s="112" t="s">
        <x:v>59</x:v>
      </x:c>
      <x:c r="D119" s="173" t="s">
        <x:v>92</x:v>
      </x:c>
      <x:c r="E119" s="175">
        <x:v>463520</x:v>
      </x:c>
      <x:c r="F119" s="112" t="s">
        <x:v>71</x:v>
      </x:c>
      <x:c r="G119" s="173" t="s">
        <x:v>91</x:v>
      </x:c>
    </x:row>
    <x:row r="120" spans="1:7" s="107" customFormat="1" ht="24" customHeight="1">
      <x:c r="A120" s="112">
        <x:v>118</x:v>
      </x:c>
      <x:c r="B120" s="171">
        <x:v>45482</x:v>
      </x:c>
      <x:c r="C120" s="112" t="s">
        <x:v>59</x:v>
      </x:c>
      <x:c r="D120" s="173" t="s">
        <x:v>46</x:v>
      </x:c>
      <x:c r="E120" s="175">
        <x:v>800000</x:v>
      </x:c>
      <x:c r="F120" s="112" t="s">
        <x:v>71</x:v>
      </x:c>
      <x:c r="G120" s="173" t="s">
        <x:v>83</x:v>
      </x:c>
    </x:row>
    <x:row r="121" spans="1:7" s="107" customFormat="1" ht="24" customHeight="1">
      <x:c r="A121" s="112">
        <x:v>119</x:v>
      </x:c>
      <x:c r="B121" s="171">
        <x:v>45482</x:v>
      </x:c>
      <x:c r="C121" s="112" t="s">
        <x:v>59</x:v>
      </x:c>
      <x:c r="D121" s="173" t="s">
        <x:v>92</x:v>
      </x:c>
      <x:c r="E121" s="175">
        <x:v>26660</x:v>
      </x:c>
      <x:c r="F121" s="112" t="s">
        <x:v>71</x:v>
      </x:c>
      <x:c r="G121" s="173" t="s">
        <x:v>90</x:v>
      </x:c>
    </x:row>
    <x:row r="122" spans="1:7" s="107" customFormat="1" ht="24" customHeight="1">
      <x:c r="A122" s="112">
        <x:v>120</x:v>
      </x:c>
      <x:c r="B122" s="171">
        <x:v>45482</x:v>
      </x:c>
      <x:c r="C122" s="112" t="s">
        <x:v>59</x:v>
      </x:c>
      <x:c r="D122" s="173" t="s">
        <x:v>92</x:v>
      </x:c>
      <x:c r="E122" s="175">
        <x:v>248000</x:v>
      </x:c>
      <x:c r="F122" s="112" t="s">
        <x:v>71</x:v>
      </x:c>
      <x:c r="G122" s="173" t="s">
        <x:v>76</x:v>
      </x:c>
    </x:row>
    <x:row r="123" spans="1:7" s="107" customFormat="1" ht="24" customHeight="1">
      <x:c r="A123" s="112">
        <x:v>121</x:v>
      </x:c>
      <x:c r="B123" s="171">
        <x:v>45482</x:v>
      </x:c>
      <x:c r="C123" s="112" t="s">
        <x:v>59</x:v>
      </x:c>
      <x:c r="D123" s="173" t="s">
        <x:v>92</x:v>
      </x:c>
      <x:c r="E123" s="175">
        <x:v>375000</x:v>
      </x:c>
      <x:c r="F123" s="112" t="s">
        <x:v>71</x:v>
      </x:c>
      <x:c r="G123" s="173" t="s">
        <x:v>103</x:v>
      </x:c>
    </x:row>
    <x:row r="124" spans="1:7" s="107" customFormat="1" ht="24" customHeight="1">
      <x:c r="A124" s="112">
        <x:v>122</x:v>
      </x:c>
      <x:c r="B124" s="171">
        <x:v>45482</x:v>
      </x:c>
      <x:c r="C124" s="112" t="s">
        <x:v>59</x:v>
      </x:c>
      <x:c r="D124" s="173" t="s">
        <x:v>92</x:v>
      </x:c>
      <x:c r="E124" s="175">
        <x:v>350000</x:v>
      </x:c>
      <x:c r="F124" s="112" t="s">
        <x:v>71</x:v>
      </x:c>
      <x:c r="G124" s="173" t="s">
        <x:v>73</x:v>
      </x:c>
    </x:row>
    <x:row r="125" spans="1:7" s="107" customFormat="1" ht="24" customHeight="1">
      <x:c r="A125" s="112">
        <x:v>123</x:v>
      </x:c>
      <x:c r="B125" s="171">
        <x:v>45482</x:v>
      </x:c>
      <x:c r="C125" s="112" t="s">
        <x:v>59</x:v>
      </x:c>
      <x:c r="D125" s="173" t="s">
        <x:v>92</x:v>
      </x:c>
      <x:c r="E125" s="175">
        <x:v>198400</x:v>
      </x:c>
      <x:c r="F125" s="112" t="s">
        <x:v>71</x:v>
      </x:c>
      <x:c r="G125" s="173" t="s">
        <x:v>132</x:v>
      </x:c>
    </x:row>
    <x:row r="126" spans="1:7" s="107" customFormat="1" ht="24" customHeight="1">
      <x:c r="A126" s="112">
        <x:v>124</x:v>
      </x:c>
      <x:c r="B126" s="171">
        <x:v>45482</x:v>
      </x:c>
      <x:c r="C126" s="112" t="s">
        <x:v>59</x:v>
      </x:c>
      <x:c r="D126" s="173" t="s">
        <x:v>92</x:v>
      </x:c>
      <x:c r="E126" s="175">
        <x:v>133330</x:v>
      </x:c>
      <x:c r="F126" s="112" t="s">
        <x:v>71</x:v>
      </x:c>
      <x:c r="G126" s="173" t="s">
        <x:v>55</x:v>
      </x:c>
    </x:row>
    <x:row r="127" spans="1:7" s="107" customFormat="1" ht="24" customHeight="1">
      <x:c r="A127" s="112">
        <x:v>125</x:v>
      </x:c>
      <x:c r="B127" s="171">
        <x:v>45482</x:v>
      </x:c>
      <x:c r="C127" s="112" t="s">
        <x:v>59</x:v>
      </x:c>
      <x:c r="D127" s="173" t="s">
        <x:v>92</x:v>
      </x:c>
      <x:c r="E127" s="175">
        <x:v>2044640</x:v>
      </x:c>
      <x:c r="F127" s="112" t="s">
        <x:v>71</x:v>
      </x:c>
      <x:c r="G127" s="173" t="s">
        <x:v>120</x:v>
      </x:c>
    </x:row>
    <x:row r="128" spans="1:7" s="107" customFormat="1" ht="24" customHeight="1">
      <x:c r="A128" s="112">
        <x:v>126</x:v>
      </x:c>
      <x:c r="B128" s="171">
        <x:v>45492</x:v>
      </x:c>
      <x:c r="C128" s="112" t="s">
        <x:v>59</x:v>
      </x:c>
      <x:c r="D128" s="173" t="s">
        <x:v>46</x:v>
      </x:c>
      <x:c r="E128" s="175">
        <x:v>4620177</x:v>
      </x:c>
      <x:c r="F128" s="112" t="s">
        <x:v>71</x:v>
      </x:c>
      <x:c r="G128" s="173" t="s">
        <x:v>96</x:v>
      </x:c>
    </x:row>
    <x:row r="129" spans="1:7" s="107" customFormat="1" ht="24" customHeight="1">
      <x:c r="A129" s="112">
        <x:v>127</x:v>
      </x:c>
      <x:c r="B129" s="171">
        <x:v>45492</x:v>
      </x:c>
      <x:c r="C129" s="112" t="s">
        <x:v>59</x:v>
      </x:c>
      <x:c r="D129" s="173" t="s">
        <x:v>92</x:v>
      </x:c>
      <x:c r="E129" s="175">
        <x:v>513353</x:v>
      </x:c>
      <x:c r="F129" s="112" t="s">
        <x:v>71</x:v>
      </x:c>
      <x:c r="G129" s="173" t="s">
        <x:v>38</x:v>
      </x:c>
    </x:row>
    <x:row r="130" spans="1:7" s="107" customFormat="1" ht="24" customHeight="1">
      <x:c r="A130" s="112">
        <x:v>128</x:v>
      </x:c>
      <x:c r="B130" s="171">
        <x:v>45497</x:v>
      </x:c>
      <x:c r="C130" s="112" t="s">
        <x:v>59</x:v>
      </x:c>
      <x:c r="D130" s="173" t="s">
        <x:v>92</x:v>
      </x:c>
      <x:c r="E130" s="175">
        <x:v>49023900</x:v>
      </x:c>
      <x:c r="F130" s="112" t="s">
        <x:v>71</x:v>
      </x:c>
      <x:c r="G130" s="173" t="s">
        <x:v>85</x:v>
      </x:c>
    </x:row>
    <x:row r="131" spans="1:7" s="107" customFormat="1" ht="24" customHeight="1">
      <x:c r="A131" s="112">
        <x:v>129</x:v>
      </x:c>
      <x:c r="B131" s="171">
        <x:v>45497</x:v>
      </x:c>
      <x:c r="C131" s="112" t="s">
        <x:v>59</x:v>
      </x:c>
      <x:c r="D131" s="173" t="s">
        <x:v>92</x:v>
      </x:c>
      <x:c r="E131" s="175">
        <x:v>10862170</x:v>
      </x:c>
      <x:c r="F131" s="112" t="s">
        <x:v>71</x:v>
      </x:c>
      <x:c r="G131" s="173" t="s">
        <x:v>29</x:v>
      </x:c>
    </x:row>
    <x:row r="132" spans="1:7" s="107" customFormat="1" ht="24" customHeight="1">
      <x:c r="A132" s="112">
        <x:v>130</x:v>
      </x:c>
      <x:c r="B132" s="171">
        <x:v>45497</x:v>
      </x:c>
      <x:c r="C132" s="112" t="s">
        <x:v>59</x:v>
      </x:c>
      <x:c r="D132" s="173" t="s">
        <x:v>92</x:v>
      </x:c>
      <x:c r="E132" s="175">
        <x:v>550000</x:v>
      </x:c>
      <x:c r="F132" s="112" t="s">
        <x:v>71</x:v>
      </x:c>
      <x:c r="G132" s="173" t="s">
        <x:v>110</x:v>
      </x:c>
    </x:row>
    <x:row r="133" spans="1:7" s="107" customFormat="1" ht="24" customHeight="1">
      <x:c r="A133" s="112">
        <x:v>131</x:v>
      </x:c>
      <x:c r="B133" s="171">
        <x:v>45497</x:v>
      </x:c>
      <x:c r="C133" s="112" t="s">
        <x:v>59</x:v>
      </x:c>
      <x:c r="D133" s="173" t="s">
        <x:v>92</x:v>
      </x:c>
      <x:c r="E133" s="175">
        <x:v>5036270</x:v>
      </x:c>
      <x:c r="F133" s="112" t="s">
        <x:v>71</x:v>
      </x:c>
      <x:c r="G133" s="173" t="s">
        <x:v>107</x:v>
      </x:c>
    </x:row>
    <x:row r="134" spans="1:7" s="107" customFormat="1" ht="24" customHeight="1">
      <x:c r="A134" s="112">
        <x:v>132</x:v>
      </x:c>
      <x:c r="B134" s="171">
        <x:v>45497</x:v>
      </x:c>
      <x:c r="C134" s="112" t="s">
        <x:v>59</x:v>
      </x:c>
      <x:c r="D134" s="173" t="s">
        <x:v>92</x:v>
      </x:c>
      <x:c r="E134" s="175">
        <x:v>2591900</x:v>
      </x:c>
      <x:c r="F134" s="112" t="s">
        <x:v>71</x:v>
      </x:c>
      <x:c r="G134" s="173" t="s">
        <x:v>105</x:v>
      </x:c>
    </x:row>
    <x:row r="135" spans="1:7" s="107" customFormat="1" ht="24" customHeight="1">
      <x:c r="A135" s="112">
        <x:v>133</x:v>
      </x:c>
      <x:c r="B135" s="171">
        <x:v>45497</x:v>
      </x:c>
      <x:c r="C135" s="112" t="s">
        <x:v>59</x:v>
      </x:c>
      <x:c r="D135" s="173" t="s">
        <x:v>92</x:v>
      </x:c>
      <x:c r="E135" s="175">
        <x:v>2764620</x:v>
      </x:c>
      <x:c r="F135" s="112" t="s">
        <x:v>71</x:v>
      </x:c>
      <x:c r="G135" s="173" t="s">
        <x:v>104</x:v>
      </x:c>
    </x:row>
    <x:row r="136" spans="1:7" s="107" customFormat="1" ht="24" customHeight="1">
      <x:c r="A136" s="112">
        <x:v>134</x:v>
      </x:c>
      <x:c r="B136" s="171">
        <x:v>45497</x:v>
      </x:c>
      <x:c r="C136" s="112" t="s">
        <x:v>59</x:v>
      </x:c>
      <x:c r="D136" s="173" t="s">
        <x:v>92</x:v>
      </x:c>
      <x:c r="E136" s="175">
        <x:v>739040</x:v>
      </x:c>
      <x:c r="F136" s="112" t="s">
        <x:v>71</x:v>
      </x:c>
      <x:c r="G136" s="173" t="s">
        <x:v>72</x:v>
      </x:c>
    </x:row>
    <x:row r="137" spans="1:7" s="107" customFormat="1" ht="24" customHeight="1">
      <x:c r="A137" s="112">
        <x:v>135</x:v>
      </x:c>
      <x:c r="B137" s="171">
        <x:v>45497</x:v>
      </x:c>
      <x:c r="C137" s="112" t="s">
        <x:v>59</x:v>
      </x:c>
      <x:c r="D137" s="173" t="s">
        <x:v>92</x:v>
      </x:c>
      <x:c r="E137" s="175">
        <x:v>462710</x:v>
      </x:c>
      <x:c r="F137" s="112" t="s">
        <x:v>71</x:v>
      </x:c>
      <x:c r="G137" s="173" t="s">
        <x:v>91</x:v>
      </x:c>
    </x:row>
    <x:row r="138" spans="1:7" s="107" customFormat="1" ht="24" customHeight="1">
      <x:c r="A138" s="112">
        <x:v>136</x:v>
      </x:c>
      <x:c r="B138" s="171">
        <x:v>45502</x:v>
      </x:c>
      <x:c r="C138" s="112" t="s">
        <x:v>59</x:v>
      </x:c>
      <x:c r="D138" s="173" t="s">
        <x:v>92</x:v>
      </x:c>
      <x:c r="E138" s="175">
        <x:v>600000</x:v>
      </x:c>
      <x:c r="F138" s="112" t="s">
        <x:v>71</x:v>
      </x:c>
      <x:c r="G138" s="173" t="s">
        <x:v>37</x:v>
      </x:c>
    </x:row>
    <x:row r="139" spans="1:7" s="107" customFormat="1" ht="24" customHeight="1">
      <x:c r="A139" s="112">
        <x:v>137</x:v>
      </x:c>
      <x:c r="B139" s="171">
        <x:v>45512</x:v>
      </x:c>
      <x:c r="C139" s="112" t="s">
        <x:v>59</x:v>
      </x:c>
      <x:c r="D139" s="173" t="s">
        <x:v>46</x:v>
      </x:c>
      <x:c r="E139" s="175">
        <x:v>800000</x:v>
      </x:c>
      <x:c r="F139" s="112" t="s">
        <x:v>71</x:v>
      </x:c>
      <x:c r="G139" s="173" t="s">
        <x:v>83</x:v>
      </x:c>
    </x:row>
    <x:row r="140" spans="1:7" s="107" customFormat="1" ht="24" customHeight="1">
      <x:c r="A140" s="112">
        <x:v>138</x:v>
      </x:c>
      <x:c r="B140" s="171">
        <x:v>45512</x:v>
      </x:c>
      <x:c r="C140" s="112" t="s">
        <x:v>59</x:v>
      </x:c>
      <x:c r="D140" s="173" t="s">
        <x:v>92</x:v>
      </x:c>
      <x:c r="E140" s="175">
        <x:v>23850</x:v>
      </x:c>
      <x:c r="F140" s="112" t="s">
        <x:v>71</x:v>
      </x:c>
      <x:c r="G140" s="173" t="s">
        <x:v>90</x:v>
      </x:c>
    </x:row>
    <x:row r="141" spans="1:7" s="107" customFormat="1" ht="24" customHeight="1">
      <x:c r="A141" s="112">
        <x:v>139</x:v>
      </x:c>
      <x:c r="B141" s="171">
        <x:v>45512</x:v>
      </x:c>
      <x:c r="C141" s="112" t="s">
        <x:v>59</x:v>
      </x:c>
      <x:c r="D141" s="173" t="s">
        <x:v>92</x:v>
      </x:c>
      <x:c r="E141" s="175">
        <x:v>222000</x:v>
      </x:c>
      <x:c r="F141" s="112" t="s">
        <x:v>71</x:v>
      </x:c>
      <x:c r="G141" s="173" t="s">
        <x:v>76</x:v>
      </x:c>
    </x:row>
    <x:row r="142" spans="1:7" s="107" customFormat="1" ht="24" customHeight="1">
      <x:c r="A142" s="112">
        <x:v>140</x:v>
      </x:c>
      <x:c r="B142" s="171">
        <x:v>45512</x:v>
      </x:c>
      <x:c r="C142" s="112" t="s">
        <x:v>59</x:v>
      </x:c>
      <x:c r="D142" s="173" t="s">
        <x:v>92</x:v>
      </x:c>
      <x:c r="E142" s="175">
        <x:v>274350</x:v>
      </x:c>
      <x:c r="F142" s="112" t="s">
        <x:v>71</x:v>
      </x:c>
      <x:c r="G142" s="173" t="s">
        <x:v>103</x:v>
      </x:c>
    </x:row>
    <x:row r="143" spans="1:7" s="107" customFormat="1" ht="24" customHeight="1">
      <x:c r="A143" s="112">
        <x:v>141</x:v>
      </x:c>
      <x:c r="B143" s="171">
        <x:v>45512</x:v>
      </x:c>
      <x:c r="C143" s="112" t="s">
        <x:v>59</x:v>
      </x:c>
      <x:c r="D143" s="173" t="s">
        <x:v>92</x:v>
      </x:c>
      <x:c r="E143" s="175">
        <x:v>350000</x:v>
      </x:c>
      <x:c r="F143" s="112" t="s">
        <x:v>71</x:v>
      </x:c>
      <x:c r="G143" s="173" t="s">
        <x:v>73</x:v>
      </x:c>
    </x:row>
    <x:row r="144" spans="1:7" s="107" customFormat="1" ht="24" customHeight="1">
      <x:c r="A144" s="112">
        <x:v>142</x:v>
      </x:c>
      <x:c r="B144" s="171">
        <x:v>45512</x:v>
      </x:c>
      <x:c r="C144" s="112" t="s">
        <x:v>59</x:v>
      </x:c>
      <x:c r="D144" s="173" t="s">
        <x:v>92</x:v>
      </x:c>
      <x:c r="E144" s="175">
        <x:v>177600</x:v>
      </x:c>
      <x:c r="F144" s="112" t="s">
        <x:v>71</x:v>
      </x:c>
      <x:c r="G144" s="173" t="s">
        <x:v>132</x:v>
      </x:c>
    </x:row>
    <x:row r="145" spans="1:7" s="107" customFormat="1" ht="24" customHeight="1">
      <x:c r="A145" s="112">
        <x:v>143</x:v>
      </x:c>
      <x:c r="B145" s="171">
        <x:v>45512</x:v>
      </x:c>
      <x:c r="C145" s="112" t="s">
        <x:v>59</x:v>
      </x:c>
      <x:c r="D145" s="173" t="s">
        <x:v>92</x:v>
      </x:c>
      <x:c r="E145" s="175">
        <x:v>119250</x:v>
      </x:c>
      <x:c r="F145" s="112" t="s">
        <x:v>71</x:v>
      </x:c>
      <x:c r="G145" s="173" t="s">
        <x:v>55</x:v>
      </x:c>
    </x:row>
    <x:row r="146" spans="1:7" s="107" customFormat="1" ht="24" customHeight="1">
      <x:c r="A146" s="112">
        <x:v>144</x:v>
      </x:c>
      <x:c r="B146" s="171">
        <x:v>45512</x:v>
      </x:c>
      <x:c r="C146" s="112" t="s">
        <x:v>59</x:v>
      </x:c>
      <x:c r="D146" s="173" t="s">
        <x:v>92</x:v>
      </x:c>
      <x:c r="E146" s="175">
        <x:v>1830280</x:v>
      </x:c>
      <x:c r="F146" s="112" t="s">
        <x:v>71</x:v>
      </x:c>
      <x:c r="G146" s="173" t="s">
        <x:v>120</x:v>
      </x:c>
    </x:row>
    <x:row r="147" spans="1:7" s="13" customFormat="1" ht="24" customHeight="1">
      <x:c r="A147" s="112">
        <x:v>145</x:v>
      </x:c>
      <x:c r="B147" s="171">
        <x:v>45524</x:v>
      </x:c>
      <x:c r="C147" s="112" t="s">
        <x:v>59</x:v>
      </x:c>
      <x:c r="D147" s="173" t="s">
        <x:v>46</x:v>
      </x:c>
      <x:c r="E147" s="175">
        <x:v>4521087</x:v>
      </x:c>
      <x:c r="F147" s="112" t="s">
        <x:v>71</x:v>
      </x:c>
      <x:c r="G147" s="173" t="s">
        <x:v>96</x:v>
      </x:c>
    </x:row>
    <x:row r="148" spans="1:7" s="13" customFormat="1" ht="24" customHeight="1">
      <x:c r="A148" s="112">
        <x:v>146</x:v>
      </x:c>
      <x:c r="B148" s="171">
        <x:v>45524</x:v>
      </x:c>
      <x:c r="C148" s="112" t="s">
        <x:v>59</x:v>
      </x:c>
      <x:c r="D148" s="173" t="s">
        <x:v>92</x:v>
      </x:c>
      <x:c r="E148" s="175">
        <x:v>502343</x:v>
      </x:c>
      <x:c r="F148" s="112" t="s">
        <x:v>71</x:v>
      </x:c>
      <x:c r="G148" s="173" t="s">
        <x:v>38</x:v>
      </x:c>
    </x:row>
    <x:row r="149" spans="1:7" s="13" customFormat="1" ht="24" customHeight="1">
      <x:c r="A149" s="112">
        <x:v>147</x:v>
      </x:c>
      <x:c r="B149" s="171">
        <x:v>45527</x:v>
      </x:c>
      <x:c r="C149" s="112" t="s">
        <x:v>59</x:v>
      </x:c>
      <x:c r="D149" s="173" t="s">
        <x:v>92</x:v>
      </x:c>
      <x:c r="E149" s="175">
        <x:v>49023900</x:v>
      </x:c>
      <x:c r="F149" s="112" t="s">
        <x:v>71</x:v>
      </x:c>
      <x:c r="G149" s="173" t="s">
        <x:v>85</x:v>
      </x:c>
    </x:row>
    <x:row r="150" spans="1:7" s="13" customFormat="1" ht="24" customHeight="1">
      <x:c r="A150" s="112">
        <x:v>148</x:v>
      </x:c>
      <x:c r="B150" s="171">
        <x:v>45527</x:v>
      </x:c>
      <x:c r="C150" s="112" t="s">
        <x:v>59</x:v>
      </x:c>
      <x:c r="D150" s="173" t="s">
        <x:v>92</x:v>
      </x:c>
      <x:c r="E150" s="175">
        <x:v>29414340</x:v>
      </x:c>
      <x:c r="F150" s="112" t="s">
        <x:v>71</x:v>
      </x:c>
      <x:c r="G150" s="173" t="s">
        <x:v>79</x:v>
      </x:c>
    </x:row>
    <x:row r="151" spans="1:7" s="13" customFormat="1" ht="24" customHeight="1">
      <x:c r="A151" s="112">
        <x:v>149</x:v>
      </x:c>
      <x:c r="B151" s="171">
        <x:v>45527</x:v>
      </x:c>
      <x:c r="C151" s="112" t="s">
        <x:v>59</x:v>
      </x:c>
      <x:c r="D151" s="173" t="s">
        <x:v>92</x:v>
      </x:c>
      <x:c r="E151" s="175">
        <x:v>10874280</x:v>
      </x:c>
      <x:c r="F151" s="112" t="s">
        <x:v>71</x:v>
      </x:c>
      <x:c r="G151" s="173" t="s">
        <x:v>29</x:v>
      </x:c>
    </x:row>
    <x:row r="152" spans="1:7" s="13" customFormat="1" ht="24" customHeight="1">
      <x:c r="A152" s="112">
        <x:v>150</x:v>
      </x:c>
      <x:c r="B152" s="171">
        <x:v>45527</x:v>
      </x:c>
      <x:c r="C152" s="112" t="s">
        <x:v>59</x:v>
      </x:c>
      <x:c r="D152" s="173" t="s">
        <x:v>92</x:v>
      </x:c>
      <x:c r="E152" s="175">
        <x:v>550000</x:v>
      </x:c>
      <x:c r="F152" s="112" t="s">
        <x:v>71</x:v>
      </x:c>
      <x:c r="G152" s="173" t="s">
        <x:v>110</x:v>
      </x:c>
    </x:row>
    <x:row r="153" spans="1:7" s="13" customFormat="1" ht="24" customHeight="1">
      <x:c r="A153" s="112">
        <x:v>151</x:v>
      </x:c>
      <x:c r="B153" s="171">
        <x:v>45527</x:v>
      </x:c>
      <x:c r="C153" s="112" t="s">
        <x:v>59</x:v>
      </x:c>
      <x:c r="D153" s="173" t="s">
        <x:v>92</x:v>
      </x:c>
      <x:c r="E153" s="175">
        <x:v>7488470</x:v>
      </x:c>
      <x:c r="F153" s="112" t="s">
        <x:v>71</x:v>
      </x:c>
      <x:c r="G153" s="173" t="s">
        <x:v>107</x:v>
      </x:c>
    </x:row>
    <x:row r="154" spans="1:7" s="13" customFormat="1" ht="24" customHeight="1">
      <x:c r="A154" s="112">
        <x:v>152</x:v>
      </x:c>
      <x:c r="B154" s="171">
        <x:v>45527</x:v>
      </x:c>
      <x:c r="C154" s="112" t="s">
        <x:v>59</x:v>
      </x:c>
      <x:c r="D154" s="173" t="s">
        <x:v>92</x:v>
      </x:c>
      <x:c r="E154" s="175">
        <x:v>2596520</x:v>
      </x:c>
      <x:c r="F154" s="112" t="s">
        <x:v>71</x:v>
      </x:c>
      <x:c r="G154" s="173" t="s">
        <x:v>105</x:v>
      </x:c>
    </x:row>
    <x:row r="155" spans="1:7" s="13" customFormat="1" ht="24" customHeight="1">
      <x:c r="A155" s="112">
        <x:v>153</x:v>
      </x:c>
      <x:c r="B155" s="171">
        <x:v>45527</x:v>
      </x:c>
      <x:c r="C155" s="112" t="s">
        <x:v>59</x:v>
      </x:c>
      <x:c r="D155" s="173" t="s">
        <x:v>92</x:v>
      </x:c>
      <x:c r="E155" s="175">
        <x:v>2764620</x:v>
      </x:c>
      <x:c r="F155" s="112" t="s">
        <x:v>71</x:v>
      </x:c>
      <x:c r="G155" s="173" t="s">
        <x:v>104</x:v>
      </x:c>
    </x:row>
    <x:row r="156" spans="1:7" s="13" customFormat="1" ht="24" customHeight="1">
      <x:c r="A156" s="112">
        <x:v>154</x:v>
      </x:c>
      <x:c r="B156" s="171">
        <x:v>45527</x:v>
      </x:c>
      <x:c r="C156" s="112" t="s">
        <x:v>59</x:v>
      </x:c>
      <x:c r="D156" s="173" t="s">
        <x:v>92</x:v>
      </x:c>
      <x:c r="E156" s="175">
        <x:v>740360</x:v>
      </x:c>
      <x:c r="F156" s="112" t="s">
        <x:v>71</x:v>
      </x:c>
      <x:c r="G156" s="173" t="s">
        <x:v>72</x:v>
      </x:c>
    </x:row>
    <x:row r="157" spans="1:7" s="13" customFormat="1" ht="24" customHeight="1">
      <x:c r="A157" s="112">
        <x:v>155</x:v>
      </x:c>
      <x:c r="B157" s="171">
        <x:v>45527</x:v>
      </x:c>
      <x:c r="C157" s="112" t="s">
        <x:v>59</x:v>
      </x:c>
      <x:c r="D157" s="173" t="s">
        <x:v>92</x:v>
      </x:c>
      <x:c r="E157" s="175">
        <x:v>463550</x:v>
      </x:c>
      <x:c r="F157" s="112" t="s">
        <x:v>71</x:v>
      </x:c>
      <x:c r="G157" s="173" t="s">
        <x:v>91</x:v>
      </x:c>
    </x:row>
    <x:row r="158" spans="1:7" s="13" customFormat="1" ht="24" customHeight="1">
      <x:c r="A158" s="112">
        <x:v>156</x:v>
      </x:c>
      <x:c r="B158" s="171">
        <x:v>45544</x:v>
      </x:c>
      <x:c r="C158" s="112" t="s">
        <x:v>59</x:v>
      </x:c>
      <x:c r="D158" s="173" t="s">
        <x:v>46</x:v>
      </x:c>
      <x:c r="E158" s="175">
        <x:v>800000</x:v>
      </x:c>
      <x:c r="F158" s="112" t="s">
        <x:v>71</x:v>
      </x:c>
      <x:c r="G158" s="173" t="s">
        <x:v>83</x:v>
      </x:c>
    </x:row>
    <x:row r="159" spans="1:7" s="13" customFormat="1" ht="24" customHeight="1">
      <x:c r="A159" s="112">
        <x:v>157</x:v>
      </x:c>
      <x:c r="B159" s="171">
        <x:v>45544</x:v>
      </x:c>
      <x:c r="C159" s="112" t="s">
        <x:v>59</x:v>
      </x:c>
      <x:c r="D159" s="173" t="s">
        <x:v>92</x:v>
      </x:c>
      <x:c r="E159" s="175">
        <x:v>25000</x:v>
      </x:c>
      <x:c r="F159" s="112" t="s">
        <x:v>71</x:v>
      </x:c>
      <x:c r="G159" s="173" t="s">
        <x:v>90</x:v>
      </x:c>
    </x:row>
    <x:row r="160" spans="1:7" s="13" customFormat="1" ht="24" customHeight="1">
      <x:c r="A160" s="112">
        <x:v>158</x:v>
      </x:c>
      <x:c r="B160" s="171">
        <x:v>45544</x:v>
      </x:c>
      <x:c r="C160" s="112" t="s">
        <x:v>59</x:v>
      </x:c>
      <x:c r="D160" s="173" t="s">
        <x:v>92</x:v>
      </x:c>
      <x:c r="E160" s="175">
        <x:v>225000</x:v>
      </x:c>
      <x:c r="F160" s="112" t="s">
        <x:v>71</x:v>
      </x:c>
      <x:c r="G160" s="173" t="s">
        <x:v>76</x:v>
      </x:c>
    </x:row>
    <x:row r="161" spans="1:7" s="13" customFormat="1" ht="24" customHeight="1">
      <x:c r="A161" s="112">
        <x:v>159</x:v>
      </x:c>
      <x:c r="B161" s="171">
        <x:v>45544</x:v>
      </x:c>
      <x:c r="C161" s="112" t="s">
        <x:v>59</x:v>
      </x:c>
      <x:c r="D161" s="173" t="s">
        <x:v>92</x:v>
      </x:c>
      <x:c r="E161" s="175">
        <x:v>315000</x:v>
      </x:c>
      <x:c r="F161" s="112" t="s">
        <x:v>71</x:v>
      </x:c>
      <x:c r="G161" s="173" t="s">
        <x:v>103</x:v>
      </x:c>
    </x:row>
    <x:row r="162" spans="1:7" s="13" customFormat="1" ht="24" customHeight="1">
      <x:c r="A162" s="112">
        <x:v>160</x:v>
      </x:c>
      <x:c r="B162" s="171">
        <x:v>45544</x:v>
      </x:c>
      <x:c r="C162" s="112" t="s">
        <x:v>59</x:v>
      </x:c>
      <x:c r="D162" s="173" t="s">
        <x:v>92</x:v>
      </x:c>
      <x:c r="E162" s="175">
        <x:v>350000</x:v>
      </x:c>
      <x:c r="F162" s="112" t="s">
        <x:v>71</x:v>
      </x:c>
      <x:c r="G162" s="173" t="s">
        <x:v>73</x:v>
      </x:c>
    </x:row>
    <x:row r="163" spans="1:7" s="13" customFormat="1" ht="24" customHeight="1">
      <x:c r="A163" s="112">
        <x:v>161</x:v>
      </x:c>
      <x:c r="B163" s="171">
        <x:v>45544</x:v>
      </x:c>
      <x:c r="C163" s="112" t="s">
        <x:v>59</x:v>
      </x:c>
      <x:c r="D163" s="173" t="s">
        <x:v>92</x:v>
      </x:c>
      <x:c r="E163" s="175">
        <x:v>180000</x:v>
      </x:c>
      <x:c r="F163" s="112" t="s">
        <x:v>71</x:v>
      </x:c>
      <x:c r="G163" s="173" t="s">
        <x:v>132</x:v>
      </x:c>
    </x:row>
    <x:row r="164" spans="1:7" s="13" customFormat="1" ht="24" customHeight="1">
      <x:c r="A164" s="112">
        <x:v>162</x:v>
      </x:c>
      <x:c r="B164" s="171">
        <x:v>45544</x:v>
      </x:c>
      <x:c r="C164" s="112" t="s">
        <x:v>59</x:v>
      </x:c>
      <x:c r="D164" s="173" t="s">
        <x:v>92</x:v>
      </x:c>
      <x:c r="E164" s="175">
        <x:v>125000</x:v>
      </x:c>
      <x:c r="F164" s="112" t="s">
        <x:v>71</x:v>
      </x:c>
      <x:c r="G164" s="173" t="s">
        <x:v>55</x:v>
      </x:c>
    </x:row>
    <x:row r="165" spans="1:7" s="13" customFormat="1" ht="24" customHeight="1">
      <x:c r="A165" s="112">
        <x:v>163</x:v>
      </x:c>
      <x:c r="B165" s="171">
        <x:v>45544</x:v>
      </x:c>
      <x:c r="C165" s="112" t="s">
        <x:v>59</x:v>
      </x:c>
      <x:c r="D165" s="173" t="s">
        <x:v>92</x:v>
      </x:c>
      <x:c r="E165" s="175">
        <x:v>1916850</x:v>
      </x:c>
      <x:c r="F165" s="112" t="s">
        <x:v>71</x:v>
      </x:c>
      <x:c r="G165" s="173" t="s">
        <x:v>120</x:v>
      </x:c>
    </x:row>
    <x:row r="166" spans="1:7" s="13" customFormat="1" ht="24" customHeight="1">
      <x:c r="A166" s="112">
        <x:v>164</x:v>
      </x:c>
      <x:c r="B166" s="171">
        <x:v>45548</x:v>
      </x:c>
      <x:c r="C166" s="112" t="s">
        <x:v>59</x:v>
      </x:c>
      <x:c r="D166" s="173" t="s">
        <x:v>46</x:v>
      </x:c>
      <x:c r="E166" s="175">
        <x:v>4521087</x:v>
      </x:c>
      <x:c r="F166" s="112" t="s">
        <x:v>71</x:v>
      </x:c>
      <x:c r="G166" s="173" t="s">
        <x:v>96</x:v>
      </x:c>
    </x:row>
    <x:row r="167" spans="1:7" s="13" customFormat="1" ht="24" customHeight="1">
      <x:c r="A167" s="112">
        <x:v>165</x:v>
      </x:c>
      <x:c r="B167" s="171">
        <x:v>45548</x:v>
      </x:c>
      <x:c r="C167" s="112" t="s">
        <x:v>59</x:v>
      </x:c>
      <x:c r="D167" s="173" t="s">
        <x:v>92</x:v>
      </x:c>
      <x:c r="E167" s="175">
        <x:v>502343</x:v>
      </x:c>
      <x:c r="F167" s="112" t="s">
        <x:v>71</x:v>
      </x:c>
      <x:c r="G167" s="173" t="s">
        <x:v>38</x:v>
      </x:c>
    </x:row>
    <x:row r="168" spans="1:7" s="13" customFormat="1" ht="24" customHeight="1">
      <x:c r="A168" s="112">
        <x:v>166</x:v>
      </x:c>
      <x:c r="B168" s="171">
        <x:v>45559</x:v>
      </x:c>
      <x:c r="C168" s="112" t="s">
        <x:v>59</x:v>
      </x:c>
      <x:c r="D168" s="173" t="s">
        <x:v>92</x:v>
      </x:c>
      <x:c r="E168" s="175">
        <x:v>49023900</x:v>
      </x:c>
      <x:c r="F168" s="112" t="s">
        <x:v>71</x:v>
      </x:c>
      <x:c r="G168" s="173" t="s">
        <x:v>85</x:v>
      </x:c>
    </x:row>
    <x:row r="169" spans="1:7" s="13" customFormat="1" ht="24" customHeight="1">
      <x:c r="A169" s="112">
        <x:v>167</x:v>
      </x:c>
      <x:c r="B169" s="171">
        <x:v>45559</x:v>
      </x:c>
      <x:c r="C169" s="112" t="s">
        <x:v>59</x:v>
      </x:c>
      <x:c r="D169" s="173" t="s">
        <x:v>92</x:v>
      </x:c>
      <x:c r="E169" s="175">
        <x:v>10874280</x:v>
      </x:c>
      <x:c r="F169" s="112" t="s">
        <x:v>71</x:v>
      </x:c>
      <x:c r="G169" s="173" t="s">
        <x:v>29</x:v>
      </x:c>
    </x:row>
    <x:row r="170" spans="1:7" s="13" customFormat="1" ht="24" customHeight="1">
      <x:c r="A170" s="112">
        <x:v>168</x:v>
      </x:c>
      <x:c r="B170" s="171">
        <x:v>45559</x:v>
      </x:c>
      <x:c r="C170" s="112" t="s">
        <x:v>59</x:v>
      </x:c>
      <x:c r="D170" s="173" t="s">
        <x:v>92</x:v>
      </x:c>
      <x:c r="E170" s="175">
        <x:v>550000</x:v>
      </x:c>
      <x:c r="F170" s="112" t="s">
        <x:v>71</x:v>
      </x:c>
      <x:c r="G170" s="173" t="s">
        <x:v>110</x:v>
      </x:c>
    </x:row>
    <x:row r="171" spans="1:7" s="13" customFormat="1" ht="24" customHeight="1">
      <x:c r="A171" s="112">
        <x:v>169</x:v>
      </x:c>
      <x:c r="B171" s="171">
        <x:v>45559</x:v>
      </x:c>
      <x:c r="C171" s="112" t="s">
        <x:v>59</x:v>
      </x:c>
      <x:c r="D171" s="173" t="s">
        <x:v>92</x:v>
      </x:c>
      <x:c r="E171" s="175">
        <x:v>5037280</x:v>
      </x:c>
      <x:c r="F171" s="112" t="s">
        <x:v>71</x:v>
      </x:c>
      <x:c r="G171" s="173" t="s">
        <x:v>107</x:v>
      </x:c>
    </x:row>
    <x:row r="172" spans="1:7" s="13" customFormat="1" ht="24" customHeight="1">
      <x:c r="A172" s="112">
        <x:v>170</x:v>
      </x:c>
      <x:c r="B172" s="171">
        <x:v>45559</x:v>
      </x:c>
      <x:c r="C172" s="112" t="s">
        <x:v>59</x:v>
      </x:c>
      <x:c r="D172" s="173" t="s">
        <x:v>92</x:v>
      </x:c>
      <x:c r="E172" s="175">
        <x:v>2596520</x:v>
      </x:c>
      <x:c r="F172" s="112" t="s">
        <x:v>71</x:v>
      </x:c>
      <x:c r="G172" s="173" t="s">
        <x:v>105</x:v>
      </x:c>
    </x:row>
    <x:row r="173" spans="1:7" s="13" customFormat="1" ht="24" customHeight="1">
      <x:c r="A173" s="112">
        <x:v>171</x:v>
      </x:c>
      <x:c r="B173" s="171">
        <x:v>45559</x:v>
      </x:c>
      <x:c r="C173" s="112" t="s">
        <x:v>59</x:v>
      </x:c>
      <x:c r="D173" s="173" t="s">
        <x:v>92</x:v>
      </x:c>
      <x:c r="E173" s="175">
        <x:v>2764620</x:v>
      </x:c>
      <x:c r="F173" s="112" t="s">
        <x:v>71</x:v>
      </x:c>
      <x:c r="G173" s="173" t="s">
        <x:v>104</x:v>
      </x:c>
    </x:row>
    <x:row r="174" spans="1:7" s="13" customFormat="1" ht="24" customHeight="1">
      <x:c r="A174" s="112">
        <x:v>172</x:v>
      </x:c>
      <x:c r="B174" s="171">
        <x:v>45559</x:v>
      </x:c>
      <x:c r="C174" s="112" t="s">
        <x:v>59</x:v>
      </x:c>
      <x:c r="D174" s="173" t="s">
        <x:v>92</x:v>
      </x:c>
      <x:c r="E174" s="175">
        <x:v>740360</x:v>
      </x:c>
      <x:c r="F174" s="112" t="s">
        <x:v>71</x:v>
      </x:c>
      <x:c r="G174" s="173" t="s">
        <x:v>72</x:v>
      </x:c>
    </x:row>
    <x:row r="175" spans="1:7" s="13" customFormat="1" ht="24" customHeight="1">
      <x:c r="A175" s="112">
        <x:v>173</x:v>
      </x:c>
      <x:c r="B175" s="171">
        <x:v>45559</x:v>
      </x:c>
      <x:c r="C175" s="112" t="s">
        <x:v>59</x:v>
      </x:c>
      <x:c r="D175" s="173" t="s">
        <x:v>92</x:v>
      </x:c>
      <x:c r="E175" s="175">
        <x:v>463550</x:v>
      </x:c>
      <x:c r="F175" s="112" t="s">
        <x:v>71</x:v>
      </x:c>
      <x:c r="G175" s="173" t="s">
        <x:v>91</x:v>
      </x:c>
    </x:row>
    <x:row r="176" spans="1:7" s="13" customFormat="1" ht="24" customHeight="1">
      <x:c r="A176" s="112">
        <x:v>174</x:v>
      </x:c>
      <x:c r="B176" s="171">
        <x:v>45573</x:v>
      </x:c>
      <x:c r="C176" s="112" t="s">
        <x:v>59</x:v>
      </x:c>
      <x:c r="D176" s="173" t="s">
        <x:v>46</x:v>
      </x:c>
      <x:c r="E176" s="175">
        <x:v>800000</x:v>
      </x:c>
      <x:c r="F176" s="112" t="s">
        <x:v>71</x:v>
      </x:c>
      <x:c r="G176" s="173" t="s">
        <x:v>83</x:v>
      </x:c>
    </x:row>
    <x:row r="177" spans="1:7" s="13" customFormat="1" ht="24" customHeight="1">
      <x:c r="A177" s="112">
        <x:v>175</x:v>
      </x:c>
      <x:c r="B177" s="171">
        <x:v>45573</x:v>
      </x:c>
      <x:c r="C177" s="112" t="s">
        <x:v>59</x:v>
      </x:c>
      <x:c r="D177" s="173" t="s">
        <x:v>92</x:v>
      </x:c>
      <x:c r="E177" s="175">
        <x:v>25000</x:v>
      </x:c>
      <x:c r="F177" s="112" t="s">
        <x:v>71</x:v>
      </x:c>
      <x:c r="G177" s="173" t="s">
        <x:v>90</x:v>
      </x:c>
    </x:row>
    <x:row r="178" spans="1:7" s="13" customFormat="1" ht="24" customHeight="1">
      <x:c r="A178" s="112">
        <x:v>176</x:v>
      </x:c>
      <x:c r="B178" s="171">
        <x:v>45573</x:v>
      </x:c>
      <x:c r="C178" s="112" t="s">
        <x:v>59</x:v>
      </x:c>
      <x:c r="D178" s="173" t="s">
        <x:v>92</x:v>
      </x:c>
      <x:c r="E178" s="175">
        <x:v>525000</x:v>
      </x:c>
      <x:c r="F178" s="112" t="s">
        <x:v>71</x:v>
      </x:c>
      <x:c r="G178" s="173" t="s">
        <x:v>99</x:v>
      </x:c>
    </x:row>
    <x:row r="179" spans="1:7" s="13" customFormat="1" ht="24" customHeight="1">
      <x:c r="A179" s="112">
        <x:v>177</x:v>
      </x:c>
      <x:c r="B179" s="171">
        <x:v>45573</x:v>
      </x:c>
      <x:c r="C179" s="112" t="s">
        <x:v>59</x:v>
      </x:c>
      <x:c r="D179" s="173" t="s">
        <x:v>92</x:v>
      </x:c>
      <x:c r="E179" s="175">
        <x:v>232500</x:v>
      </x:c>
      <x:c r="F179" s="112" t="s">
        <x:v>71</x:v>
      </x:c>
      <x:c r="G179" s="173" t="s">
        <x:v>76</x:v>
      </x:c>
    </x:row>
    <x:row r="180" spans="1:7" s="13" customFormat="1" ht="24" customHeight="1">
      <x:c r="A180" s="112">
        <x:v>178</x:v>
      </x:c>
      <x:c r="B180" s="171">
        <x:v>45573</x:v>
      </x:c>
      <x:c r="C180" s="112" t="s">
        <x:v>59</x:v>
      </x:c>
      <x:c r="D180" s="173" t="s">
        <x:v>92</x:v>
      </x:c>
      <x:c r="E180" s="175">
        <x:v>315000</x:v>
      </x:c>
      <x:c r="F180" s="112" t="s">
        <x:v>71</x:v>
      </x:c>
      <x:c r="G180" s="173" t="s">
        <x:v>103</x:v>
      </x:c>
    </x:row>
    <x:row r="181" spans="1:7" s="13" customFormat="1" ht="24" customHeight="1">
      <x:c r="A181" s="112">
        <x:v>179</x:v>
      </x:c>
      <x:c r="B181" s="171">
        <x:v>45573</x:v>
      </x:c>
      <x:c r="C181" s="112" t="s">
        <x:v>59</x:v>
      </x:c>
      <x:c r="D181" s="173" t="s">
        <x:v>92</x:v>
      </x:c>
      <x:c r="E181" s="175">
        <x:v>350000</x:v>
      </x:c>
      <x:c r="F181" s="112" t="s">
        <x:v>71</x:v>
      </x:c>
      <x:c r="G181" s="173" t="s">
        <x:v>73</x:v>
      </x:c>
    </x:row>
    <x:row r="182" spans="1:7" s="13" customFormat="1" ht="24" customHeight="1">
      <x:c r="A182" s="112">
        <x:v>180</x:v>
      </x:c>
      <x:c r="B182" s="171">
        <x:v>45573</x:v>
      </x:c>
      <x:c r="C182" s="112" t="s">
        <x:v>59</x:v>
      </x:c>
      <x:c r="D182" s="173" t="s">
        <x:v>92</x:v>
      </x:c>
      <x:c r="E182" s="175">
        <x:v>186000</x:v>
      </x:c>
      <x:c r="F182" s="112" t="s">
        <x:v>71</x:v>
      </x:c>
      <x:c r="G182" s="173" t="s">
        <x:v>132</x:v>
      </x:c>
    </x:row>
    <x:row r="183" spans="1:7" s="13" customFormat="1" ht="24" customHeight="1">
      <x:c r="A183" s="112">
        <x:v>181</x:v>
      </x:c>
      <x:c r="B183" s="171">
        <x:v>45573</x:v>
      </x:c>
      <x:c r="C183" s="112" t="s">
        <x:v>59</x:v>
      </x:c>
      <x:c r="D183" s="173" t="s">
        <x:v>92</x:v>
      </x:c>
      <x:c r="E183" s="175">
        <x:v>10000</x:v>
      </x:c>
      <x:c r="F183" s="112" t="s">
        <x:v>71</x:v>
      </x:c>
      <x:c r="G183" s="173" t="s">
        <x:v>54</x:v>
      </x:c>
    </x:row>
    <x:row r="184" spans="1:7" s="13" customFormat="1" ht="24" customHeight="1">
      <x:c r="A184" s="112">
        <x:v>182</x:v>
      </x:c>
      <x:c r="B184" s="171">
        <x:v>45573</x:v>
      </x:c>
      <x:c r="C184" s="112" t="s">
        <x:v>59</x:v>
      </x:c>
      <x:c r="D184" s="173" t="s">
        <x:v>92</x:v>
      </x:c>
      <x:c r="E184" s="175">
        <x:v>125000</x:v>
      </x:c>
      <x:c r="F184" s="112" t="s">
        <x:v>71</x:v>
      </x:c>
      <x:c r="G184" s="173" t="s">
        <x:v>55</x:v>
      </x:c>
    </x:row>
    <x:row r="185" spans="1:7" s="13" customFormat="1" ht="24" customHeight="1">
      <x:c r="A185" s="112">
        <x:v>183</x:v>
      </x:c>
      <x:c r="B185" s="171">
        <x:v>45573</x:v>
      </x:c>
      <x:c r="C185" s="112" t="s">
        <x:v>59</x:v>
      </x:c>
      <x:c r="D185" s="173" t="s">
        <x:v>92</x:v>
      </x:c>
      <x:c r="E185" s="175">
        <x:v>1916850</x:v>
      </x:c>
      <x:c r="F185" s="112" t="s">
        <x:v>71</x:v>
      </x:c>
      <x:c r="G185" s="173" t="s">
        <x:v>120</x:v>
      </x:c>
    </x:row>
    <x:row r="186" spans="1:7" s="13" customFormat="1" ht="24" customHeight="1">
      <x:c r="A186" s="112">
        <x:v>184</x:v>
      </x:c>
      <x:c r="B186" s="171">
        <x:v>45583</x:v>
      </x:c>
      <x:c r="C186" s="112" t="s">
        <x:v>59</x:v>
      </x:c>
      <x:c r="D186" s="173" t="s">
        <x:v>46</x:v>
      </x:c>
      <x:c r="E186" s="175">
        <x:v>4521087</x:v>
      </x:c>
      <x:c r="F186" s="112" t="s">
        <x:v>71</x:v>
      </x:c>
      <x:c r="G186" s="173" t="s">
        <x:v>96</x:v>
      </x:c>
    </x:row>
    <x:row r="187" spans="1:7" s="13" customFormat="1" ht="24" customHeight="1">
      <x:c r="A187" s="112">
        <x:v>185</x:v>
      </x:c>
      <x:c r="B187" s="171">
        <x:v>45583</x:v>
      </x:c>
      <x:c r="C187" s="112" t="s">
        <x:v>59</x:v>
      </x:c>
      <x:c r="D187" s="173" t="s">
        <x:v>46</x:v>
      </x:c>
      <x:c r="E187" s="175">
        <x:v>540000</x:v>
      </x:c>
      <x:c r="F187" s="112" t="s">
        <x:v>71</x:v>
      </x:c>
      <x:c r="G187" s="173" t="s">
        <x:v>31</x:v>
      </x:c>
    </x:row>
    <x:row r="188" spans="1:7" s="13" customFormat="1" ht="24" customHeight="1">
      <x:c r="A188" s="112">
        <x:v>186</x:v>
      </x:c>
      <x:c r="B188" s="171">
        <x:v>45583</x:v>
      </x:c>
      <x:c r="C188" s="112" t="s">
        <x:v>59</x:v>
      </x:c>
      <x:c r="D188" s="173" t="s">
        <x:v>92</x:v>
      </x:c>
      <x:c r="E188" s="175">
        <x:v>502343</x:v>
      </x:c>
      <x:c r="F188" s="112" t="s">
        <x:v>71</x:v>
      </x:c>
      <x:c r="G188" s="173" t="s">
        <x:v>38</x:v>
      </x:c>
    </x:row>
    <x:row r="189" spans="1:7" s="13" customFormat="1" ht="24" customHeight="1">
      <x:c r="A189" s="112">
        <x:v>187</x:v>
      </x:c>
      <x:c r="B189" s="171">
        <x:v>45583</x:v>
      </x:c>
      <x:c r="C189" s="112" t="s">
        <x:v>59</x:v>
      </x:c>
      <x:c r="D189" s="173" t="s">
        <x:v>92</x:v>
      </x:c>
      <x:c r="E189" s="175">
        <x:v>60000</x:v>
      </x:c>
      <x:c r="F189" s="112" t="s">
        <x:v>71</x:v>
      </x:c>
      <x:c r="G189" s="173" t="s">
        <x:v>39</x:v>
      </x:c>
    </x:row>
    <x:row r="190" spans="1:7" s="13" customFormat="1" ht="24" customHeight="1">
      <x:c r="A190" s="112">
        <x:v>188</x:v>
      </x:c>
      <x:c r="B190" s="171">
        <x:v>45589</x:v>
      </x:c>
      <x:c r="C190" s="112" t="s">
        <x:v>59</x:v>
      </x:c>
      <x:c r="D190" s="173" t="s">
        <x:v>92</x:v>
      </x:c>
      <x:c r="E190" s="175">
        <x:v>49177800</x:v>
      </x:c>
      <x:c r="F190" s="112" t="s">
        <x:v>71</x:v>
      </x:c>
      <x:c r="G190" s="173" t="s">
        <x:v>85</x:v>
      </x:c>
    </x:row>
    <x:row r="191" spans="1:7" s="13" customFormat="1" ht="24" customHeight="1">
      <x:c r="A191" s="112">
        <x:v>189</x:v>
      </x:c>
      <x:c r="B191" s="171">
        <x:v>45589</x:v>
      </x:c>
      <x:c r="C191" s="112" t="s">
        <x:v>59</x:v>
      </x:c>
      <x:c r="D191" s="173" t="s">
        <x:v>92</x:v>
      </x:c>
      <x:c r="E191" s="175">
        <x:v>10874280</x:v>
      </x:c>
      <x:c r="F191" s="112" t="s">
        <x:v>71</x:v>
      </x:c>
      <x:c r="G191" s="173" t="s">
        <x:v>29</x:v>
      </x:c>
    </x:row>
    <x:row r="192" spans="1:7" s="13" customFormat="1" ht="24" customHeight="1">
      <x:c r="A192" s="112">
        <x:v>190</x:v>
      </x:c>
      <x:c r="B192" s="171">
        <x:v>45589</x:v>
      </x:c>
      <x:c r="C192" s="112" t="s">
        <x:v>59</x:v>
      </x:c>
      <x:c r="D192" s="173" t="s">
        <x:v>92</x:v>
      </x:c>
      <x:c r="E192" s="175">
        <x:v>550000</x:v>
      </x:c>
      <x:c r="F192" s="112" t="s">
        <x:v>71</x:v>
      </x:c>
      <x:c r="G192" s="173" t="s">
        <x:v>110</x:v>
      </x:c>
    </x:row>
    <x:row r="193" spans="1:7" s="13" customFormat="1" ht="24" customHeight="1">
      <x:c r="A193" s="112">
        <x:v>191</x:v>
      </x:c>
      <x:c r="B193" s="171">
        <x:v>45589</x:v>
      </x:c>
      <x:c r="C193" s="112" t="s">
        <x:v>59</x:v>
      </x:c>
      <x:c r="D193" s="173" t="s">
        <x:v>92</x:v>
      </x:c>
      <x:c r="E193" s="175">
        <x:v>5050110</x:v>
      </x:c>
      <x:c r="F193" s="112" t="s">
        <x:v>71</x:v>
      </x:c>
      <x:c r="G193" s="173" t="s">
        <x:v>107</x:v>
      </x:c>
    </x:row>
    <x:row r="194" spans="1:7" s="13" customFormat="1" ht="24" customHeight="1">
      <x:c r="A194" s="112">
        <x:v>192</x:v>
      </x:c>
      <x:c r="B194" s="171">
        <x:v>45589</x:v>
      </x:c>
      <x:c r="C194" s="112" t="s">
        <x:v>59</x:v>
      </x:c>
      <x:c r="D194" s="173" t="s">
        <x:v>92</x:v>
      </x:c>
      <x:c r="E194" s="175">
        <x:v>2596520</x:v>
      </x:c>
      <x:c r="F194" s="112" t="s">
        <x:v>71</x:v>
      </x:c>
      <x:c r="G194" s="173" t="s">
        <x:v>105</x:v>
      </x:c>
    </x:row>
    <x:row r="195" spans="1:7" s="13" customFormat="1" ht="24" customHeight="1">
      <x:c r="A195" s="112">
        <x:v>193</x:v>
      </x:c>
      <x:c r="B195" s="171">
        <x:v>45589</x:v>
      </x:c>
      <x:c r="C195" s="112" t="s">
        <x:v>59</x:v>
      </x:c>
      <x:c r="D195" s="173" t="s">
        <x:v>92</x:v>
      </x:c>
      <x:c r="E195" s="175">
        <x:v>2764620</x:v>
      </x:c>
      <x:c r="F195" s="112" t="s">
        <x:v>71</x:v>
      </x:c>
      <x:c r="G195" s="173" t="s">
        <x:v>104</x:v>
      </x:c>
    </x:row>
    <x:row r="196" spans="1:7" s="13" customFormat="1" ht="24" customHeight="1">
      <x:c r="A196" s="112">
        <x:v>194</x:v>
      </x:c>
      <x:c r="B196" s="171">
        <x:v>45589</x:v>
      </x:c>
      <x:c r="C196" s="112" t="s">
        <x:v>59</x:v>
      </x:c>
      <x:c r="D196" s="173" t="s">
        <x:v>92</x:v>
      </x:c>
      <x:c r="E196" s="175">
        <x:v>740360</x:v>
      </x:c>
      <x:c r="F196" s="112" t="s">
        <x:v>71</x:v>
      </x:c>
      <x:c r="G196" s="173" t="s">
        <x:v>72</x:v>
      </x:c>
    </x:row>
    <x:row r="197" spans="1:7" s="13" customFormat="1" ht="24" customHeight="1">
      <x:c r="A197" s="112">
        <x:v>195</x:v>
      </x:c>
      <x:c r="B197" s="171">
        <x:v>45589</x:v>
      </x:c>
      <x:c r="C197" s="112" t="s">
        <x:v>59</x:v>
      </x:c>
      <x:c r="D197" s="173" t="s">
        <x:v>92</x:v>
      </x:c>
      <x:c r="E197" s="175">
        <x:v>463550</x:v>
      </x:c>
      <x:c r="F197" s="112" t="s">
        <x:v>71</x:v>
      </x:c>
      <x:c r="G197" s="173" t="s">
        <x:v>91</x:v>
      </x:c>
    </x:row>
    <x:row r="198" spans="1:7" s="13" customFormat="1" ht="24" customHeight="1">
      <x:c r="A198" s="112">
        <x:v>196</x:v>
      </x:c>
      <x:c r="B198" s="171">
        <x:v>45603</x:v>
      </x:c>
      <x:c r="C198" s="112" t="s">
        <x:v>59</x:v>
      </x:c>
      <x:c r="D198" s="173" t="s">
        <x:v>46</x:v>
      </x:c>
      <x:c r="E198" s="175">
        <x:v>800000</x:v>
      </x:c>
      <x:c r="F198" s="112" t="s">
        <x:v>71</x:v>
      </x:c>
      <x:c r="G198" s="173" t="s">
        <x:v>83</x:v>
      </x:c>
    </x:row>
    <x:row r="199" spans="1:7" s="13" customFormat="1" ht="24" customHeight="1">
      <x:c r="A199" s="112">
        <x:v>197</x:v>
      </x:c>
      <x:c r="B199" s="171">
        <x:v>45603</x:v>
      </x:c>
      <x:c r="C199" s="112" t="s">
        <x:v>59</x:v>
      </x:c>
      <x:c r="D199" s="173" t="s">
        <x:v>92</x:v>
      </x:c>
      <x:c r="E199" s="175">
        <x:v>25000</x:v>
      </x:c>
      <x:c r="F199" s="112" t="s">
        <x:v>71</x:v>
      </x:c>
      <x:c r="G199" s="173" t="s">
        <x:v>90</x:v>
      </x:c>
    </x:row>
    <x:row r="200" spans="1:7" s="13" customFormat="1" ht="24" customHeight="1">
      <x:c r="A200" s="112">
        <x:v>198</x:v>
      </x:c>
      <x:c r="B200" s="171">
        <x:v>45603</x:v>
      </x:c>
      <x:c r="C200" s="112" t="s">
        <x:v>59</x:v>
      </x:c>
      <x:c r="D200" s="173" t="s">
        <x:v>92</x:v>
      </x:c>
      <x:c r="E200" s="175">
        <x:v>525000</x:v>
      </x:c>
      <x:c r="F200" s="112" t="s">
        <x:v>71</x:v>
      </x:c>
      <x:c r="G200" s="173" t="s">
        <x:v>99</x:v>
      </x:c>
    </x:row>
    <x:row r="201" spans="1:7" s="13" customFormat="1" ht="24" customHeight="1">
      <x:c r="A201" s="112">
        <x:v>199</x:v>
      </x:c>
      <x:c r="B201" s="171">
        <x:v>45603</x:v>
      </x:c>
      <x:c r="C201" s="112" t="s">
        <x:v>59</x:v>
      </x:c>
      <x:c r="D201" s="173" t="s">
        <x:v>92</x:v>
      </x:c>
      <x:c r="E201" s="175">
        <x:v>225000</x:v>
      </x:c>
      <x:c r="F201" s="112" t="s">
        <x:v>71</x:v>
      </x:c>
      <x:c r="G201" s="173" t="s">
        <x:v>76</x:v>
      </x:c>
    </x:row>
    <x:row r="202" spans="1:7" s="13" customFormat="1" ht="24" customHeight="1">
      <x:c r="A202" s="112">
        <x:v>200</x:v>
      </x:c>
      <x:c r="B202" s="171">
        <x:v>45603</x:v>
      </x:c>
      <x:c r="C202" s="112" t="s">
        <x:v>59</x:v>
      </x:c>
      <x:c r="D202" s="173" t="s">
        <x:v>92</x:v>
      </x:c>
      <x:c r="E202" s="175">
        <x:v>315000</x:v>
      </x:c>
      <x:c r="F202" s="112" t="s">
        <x:v>71</x:v>
      </x:c>
      <x:c r="G202" s="173" t="s">
        <x:v>103</x:v>
      </x:c>
    </x:row>
    <x:row r="203" spans="1:7" s="13" customFormat="1" ht="24" customHeight="1">
      <x:c r="A203" s="112">
        <x:v>201</x:v>
      </x:c>
      <x:c r="B203" s="171">
        <x:v>45603</x:v>
      </x:c>
      <x:c r="C203" s="112" t="s">
        <x:v>59</x:v>
      </x:c>
      <x:c r="D203" s="173" t="s">
        <x:v>92</x:v>
      </x:c>
      <x:c r="E203" s="175">
        <x:v>350000</x:v>
      </x:c>
      <x:c r="F203" s="112" t="s">
        <x:v>71</x:v>
      </x:c>
      <x:c r="G203" s="173" t="s">
        <x:v>73</x:v>
      </x:c>
    </x:row>
    <x:row r="204" spans="1:7" s="13" customFormat="1" ht="24" customHeight="1">
      <x:c r="A204" s="112">
        <x:v>202</x:v>
      </x:c>
      <x:c r="B204" s="171">
        <x:v>45603</x:v>
      </x:c>
      <x:c r="C204" s="112" t="s">
        <x:v>59</x:v>
      </x:c>
      <x:c r="D204" s="173" t="s">
        <x:v>92</x:v>
      </x:c>
      <x:c r="E204" s="175">
        <x:v>180000</x:v>
      </x:c>
      <x:c r="F204" s="112" t="s">
        <x:v>71</x:v>
      </x:c>
      <x:c r="G204" s="173" t="s">
        <x:v>132</x:v>
      </x:c>
    </x:row>
    <x:row r="205" spans="1:7" s="13" customFormat="1" ht="24" customHeight="1">
      <x:c r="A205" s="112">
        <x:v>203</x:v>
      </x:c>
      <x:c r="B205" s="171">
        <x:v>45603</x:v>
      </x:c>
      <x:c r="C205" s="112" t="s">
        <x:v>59</x:v>
      </x:c>
      <x:c r="D205" s="173" t="s">
        <x:v>92</x:v>
      </x:c>
      <x:c r="E205" s="175">
        <x:v>125000</x:v>
      </x:c>
      <x:c r="F205" s="112" t="s">
        <x:v>71</x:v>
      </x:c>
      <x:c r="G205" s="173" t="s">
        <x:v>55</x:v>
      </x:c>
    </x:row>
    <x:row r="206" spans="1:7" s="13" customFormat="1" ht="24" customHeight="1">
      <x:c r="A206" s="112">
        <x:v>204</x:v>
      </x:c>
      <x:c r="B206" s="171">
        <x:v>45603</x:v>
      </x:c>
      <x:c r="C206" s="112" t="s">
        <x:v>59</x:v>
      </x:c>
      <x:c r="D206" s="173" t="s">
        <x:v>92</x:v>
      </x:c>
      <x:c r="E206" s="175">
        <x:v>1916850</x:v>
      </x:c>
      <x:c r="F206" s="112" t="s">
        <x:v>71</x:v>
      </x:c>
      <x:c r="G206" s="173" t="s">
        <x:v>120</x:v>
      </x:c>
    </x:row>
    <x:row r="207" spans="1:7" s="13" customFormat="1" ht="24" customHeight="1">
      <x:c r="A207" s="112">
        <x:v>205</x:v>
      </x:c>
      <x:c r="B207" s="171">
        <x:v>45616</x:v>
      </x:c>
      <x:c r="C207" s="112" t="s">
        <x:v>59</x:v>
      </x:c>
      <x:c r="D207" s="173" t="s">
        <x:v>46</x:v>
      </x:c>
      <x:c r="E207" s="175">
        <x:v>4521087</x:v>
      </x:c>
      <x:c r="F207" s="112" t="s">
        <x:v>71</x:v>
      </x:c>
      <x:c r="G207" s="173" t="s">
        <x:v>96</x:v>
      </x:c>
    </x:row>
    <x:row r="208" spans="1:7" s="13" customFormat="1" ht="24" customHeight="1">
      <x:c r="A208" s="112">
        <x:v>206</x:v>
      </x:c>
      <x:c r="B208" s="171">
        <x:v>45616</x:v>
      </x:c>
      <x:c r="C208" s="112" t="s">
        <x:v>59</x:v>
      </x:c>
      <x:c r="D208" s="173" t="s">
        <x:v>92</x:v>
      </x:c>
      <x:c r="E208" s="175">
        <x:v>502343</x:v>
      </x:c>
      <x:c r="F208" s="112" t="s">
        <x:v>71</x:v>
      </x:c>
      <x:c r="G208" s="173" t="s">
        <x:v>38</x:v>
      </x:c>
    </x:row>
    <x:row r="209" spans="1:7" s="13" customFormat="1" ht="24" customHeight="1">
      <x:c r="A209" s="112">
        <x:v>207</x:v>
      </x:c>
      <x:c r="B209" s="171">
        <x:v>45618</x:v>
      </x:c>
      <x:c r="C209" s="112" t="s">
        <x:v>59</x:v>
      </x:c>
      <x:c r="D209" s="173" t="s">
        <x:v>92</x:v>
      </x:c>
      <x:c r="E209" s="175">
        <x:v>49300300</x:v>
      </x:c>
      <x:c r="F209" s="112" t="s">
        <x:v>71</x:v>
      </x:c>
      <x:c r="G209" s="173" t="s">
        <x:v>85</x:v>
      </x:c>
    </x:row>
    <x:row r="210" spans="1:7" s="13" customFormat="1" ht="24" customHeight="1">
      <x:c r="A210" s="112">
        <x:v>208</x:v>
      </x:c>
      <x:c r="B210" s="171">
        <x:v>45618</x:v>
      </x:c>
      <x:c r="C210" s="112" t="s">
        <x:v>59</x:v>
      </x:c>
      <x:c r="D210" s="173" t="s">
        <x:v>92</x:v>
      </x:c>
      <x:c r="E210" s="175">
        <x:v>10910400</x:v>
      </x:c>
      <x:c r="F210" s="112" t="s">
        <x:v>71</x:v>
      </x:c>
      <x:c r="G210" s="173" t="s">
        <x:v>29</x:v>
      </x:c>
    </x:row>
    <x:row r="211" spans="1:7" s="13" customFormat="1" ht="24" customHeight="1">
      <x:c r="A211" s="112">
        <x:v>209</x:v>
      </x:c>
      <x:c r="B211" s="171">
        <x:v>45618</x:v>
      </x:c>
      <x:c r="C211" s="112" t="s">
        <x:v>59</x:v>
      </x:c>
      <x:c r="D211" s="173" t="s">
        <x:v>92</x:v>
      </x:c>
      <x:c r="E211" s="175">
        <x:v>470000</x:v>
      </x:c>
      <x:c r="F211" s="112" t="s">
        <x:v>71</x:v>
      </x:c>
      <x:c r="G211" s="173" t="s">
        <x:v>110</x:v>
      </x:c>
    </x:row>
    <x:row r="212" spans="1:7" s="13" customFormat="1" ht="24" customHeight="1">
      <x:c r="A212" s="112">
        <x:v>210</x:v>
      </x:c>
      <x:c r="B212" s="171">
        <x:v>45618</x:v>
      </x:c>
      <x:c r="C212" s="112" t="s">
        <x:v>59</x:v>
      </x:c>
      <x:c r="D212" s="173" t="s">
        <x:v>92</x:v>
      </x:c>
      <x:c r="E212" s="175">
        <x:v>5056660</x:v>
      </x:c>
      <x:c r="F212" s="112" t="s">
        <x:v>71</x:v>
      </x:c>
      <x:c r="G212" s="173" t="s">
        <x:v>107</x:v>
      </x:c>
    </x:row>
    <x:row r="213" spans="1:7" s="13" customFormat="1" ht="24" customHeight="1">
      <x:c r="A213" s="112">
        <x:v>211</x:v>
      </x:c>
      <x:c r="B213" s="171">
        <x:v>45618</x:v>
      </x:c>
      <x:c r="C213" s="112" t="s">
        <x:v>59</x:v>
      </x:c>
      <x:c r="D213" s="173" t="s">
        <x:v>92</x:v>
      </x:c>
      <x:c r="E213" s="175">
        <x:v>2596520</x:v>
      </x:c>
      <x:c r="F213" s="112" t="s">
        <x:v>71</x:v>
      </x:c>
      <x:c r="G213" s="173" t="s">
        <x:v>105</x:v>
      </x:c>
    </x:row>
    <x:row r="214" spans="1:7" s="13" customFormat="1" ht="24" customHeight="1">
      <x:c r="A214" s="112">
        <x:v>212</x:v>
      </x:c>
      <x:c r="B214" s="171">
        <x:v>45618</x:v>
      </x:c>
      <x:c r="C214" s="112" t="s">
        <x:v>59</x:v>
      </x:c>
      <x:c r="D214" s="173" t="s">
        <x:v>92</x:v>
      </x:c>
      <x:c r="E214" s="175">
        <x:v>2652570</x:v>
      </x:c>
      <x:c r="F214" s="112" t="s">
        <x:v>71</x:v>
      </x:c>
      <x:c r="G214" s="173" t="s">
        <x:v>104</x:v>
      </x:c>
    </x:row>
    <x:row r="215" spans="1:7" s="13" customFormat="1" ht="24" customHeight="1">
      <x:c r="A215" s="112">
        <x:v>213</x:v>
      </x:c>
      <x:c r="B215" s="171">
        <x:v>45618</x:v>
      </x:c>
      <x:c r="C215" s="112" t="s">
        <x:v>59</x:v>
      </x:c>
      <x:c r="D215" s="173" t="s">
        <x:v>92</x:v>
      </x:c>
      <x:c r="E215" s="175">
        <x:v>740360</x:v>
      </x:c>
      <x:c r="F215" s="112" t="s">
        <x:v>71</x:v>
      </x:c>
      <x:c r="G215" s="173" t="s">
        <x:v>72</x:v>
      </x:c>
    </x:row>
    <x:row r="216" spans="1:7" s="13" customFormat="1" ht="24" customHeight="1">
      <x:c r="A216" s="112">
        <x:v>214</x:v>
      </x:c>
      <x:c r="B216" s="171">
        <x:v>45618</x:v>
      </x:c>
      <x:c r="C216" s="112" t="s">
        <x:v>59</x:v>
      </x:c>
      <x:c r="D216" s="173" t="s">
        <x:v>92</x:v>
      </x:c>
      <x:c r="E216" s="175">
        <x:v>463550</x:v>
      </x:c>
      <x:c r="F216" s="112" t="s">
        <x:v>71</x:v>
      </x:c>
      <x:c r="G216" s="173" t="s">
        <x:v>91</x:v>
      </x:c>
    </x:row>
    <x:row r="217" spans="1:7" s="13" customFormat="1" ht="24" customHeight="1">
      <x:c r="A217" s="112">
        <x:v>215</x:v>
      </x:c>
      <x:c r="B217" s="171">
        <x:v>45632</x:v>
      </x:c>
      <x:c r="C217" s="112" t="s">
        <x:v>59</x:v>
      </x:c>
      <x:c r="D217" s="173" t="s">
        <x:v>92</x:v>
      </x:c>
      <x:c r="E217" s="175">
        <x:v>25000</x:v>
      </x:c>
      <x:c r="F217" s="112" t="s">
        <x:v>71</x:v>
      </x:c>
      <x:c r="G217" s="173" t="s">
        <x:v>90</x:v>
      </x:c>
    </x:row>
    <x:row r="218" spans="1:7" s="13" customFormat="1" ht="24" customHeight="1">
      <x:c r="A218" s="112">
        <x:v>216</x:v>
      </x:c>
      <x:c r="B218" s="171">
        <x:v>45632</x:v>
      </x:c>
      <x:c r="C218" s="112" t="s">
        <x:v>59</x:v>
      </x:c>
      <x:c r="D218" s="173" t="s">
        <x:v>92</x:v>
      </x:c>
      <x:c r="E218" s="175">
        <x:v>525000</x:v>
      </x:c>
      <x:c r="F218" s="112" t="s">
        <x:v>71</x:v>
      </x:c>
      <x:c r="G218" s="173" t="s">
        <x:v>99</x:v>
      </x:c>
    </x:row>
    <x:row r="219" spans="1:7" s="13" customFormat="1" ht="24" customHeight="1">
      <x:c r="A219" s="112">
        <x:v>217</x:v>
      </x:c>
      <x:c r="B219" s="171">
        <x:v>45632</x:v>
      </x:c>
      <x:c r="C219" s="112" t="s">
        <x:v>59</x:v>
      </x:c>
      <x:c r="D219" s="173" t="s">
        <x:v>92</x:v>
      </x:c>
      <x:c r="E219" s="175">
        <x:v>232500</x:v>
      </x:c>
      <x:c r="F219" s="112" t="s">
        <x:v>71</x:v>
      </x:c>
      <x:c r="G219" s="173" t="s">
        <x:v>76</x:v>
      </x:c>
    </x:row>
    <x:row r="220" spans="1:7" s="13" customFormat="1" ht="24" customHeight="1">
      <x:c r="A220" s="112">
        <x:v>218</x:v>
      </x:c>
      <x:c r="B220" s="171">
        <x:v>45632</x:v>
      </x:c>
      <x:c r="C220" s="112" t="s">
        <x:v>59</x:v>
      </x:c>
      <x:c r="D220" s="173" t="s">
        <x:v>92</x:v>
      </x:c>
      <x:c r="E220" s="175">
        <x:v>315000</x:v>
      </x:c>
      <x:c r="F220" s="112" t="s">
        <x:v>71</x:v>
      </x:c>
      <x:c r="G220" s="173" t="s">
        <x:v>103</x:v>
      </x:c>
    </x:row>
    <x:row r="221" spans="1:7" s="13" customFormat="1" ht="24" customHeight="1">
      <x:c r="A221" s="112">
        <x:v>219</x:v>
      </x:c>
      <x:c r="B221" s="171">
        <x:v>45632</x:v>
      </x:c>
      <x:c r="C221" s="112" t="s">
        <x:v>59</x:v>
      </x:c>
      <x:c r="D221" s="173" t="s">
        <x:v>92</x:v>
      </x:c>
      <x:c r="E221" s="175">
        <x:v>350000</x:v>
      </x:c>
      <x:c r="F221" s="112" t="s">
        <x:v>71</x:v>
      </x:c>
      <x:c r="G221" s="173" t="s">
        <x:v>73</x:v>
      </x:c>
    </x:row>
    <x:row r="222" spans="1:7" s="13" customFormat="1" ht="24" customHeight="1">
      <x:c r="A222" s="112">
        <x:v>220</x:v>
      </x:c>
      <x:c r="B222" s="171">
        <x:v>45632</x:v>
      </x:c>
      <x:c r="C222" s="112" t="s">
        <x:v>59</x:v>
      </x:c>
      <x:c r="D222" s="173" t="s">
        <x:v>92</x:v>
      </x:c>
      <x:c r="E222" s="175">
        <x:v>186000</x:v>
      </x:c>
      <x:c r="F222" s="112" t="s">
        <x:v>71</x:v>
      </x:c>
      <x:c r="G222" s="173" t="s">
        <x:v>132</x:v>
      </x:c>
    </x:row>
    <x:row r="223" spans="1:7" s="13" customFormat="1" ht="24" customHeight="1">
      <x:c r="A223" s="112">
        <x:v>221</x:v>
      </x:c>
      <x:c r="B223" s="171">
        <x:v>45632</x:v>
      </x:c>
      <x:c r="C223" s="112" t="s">
        <x:v>59</x:v>
      </x:c>
      <x:c r="D223" s="173" t="s">
        <x:v>92</x:v>
      </x:c>
      <x:c r="E223" s="175">
        <x:v>125000</x:v>
      </x:c>
      <x:c r="F223" s="112" t="s">
        <x:v>71</x:v>
      </x:c>
      <x:c r="G223" s="173" t="s">
        <x:v>55</x:v>
      </x:c>
    </x:row>
    <x:row r="224" spans="1:7" s="13" customFormat="1" ht="24" customHeight="1">
      <x:c r="A224" s="112">
        <x:v>222</x:v>
      </x:c>
      <x:c r="B224" s="171">
        <x:v>45635</x:v>
      </x:c>
      <x:c r="C224" s="112" t="s">
        <x:v>59</x:v>
      </x:c>
      <x:c r="D224" s="173" t="s">
        <x:v>46</x:v>
      </x:c>
      <x:c r="E224" s="175">
        <x:v>800000</x:v>
      </x:c>
      <x:c r="F224" s="112" t="s">
        <x:v>71</x:v>
      </x:c>
      <x:c r="G224" s="173" t="s">
        <x:v>83</x:v>
      </x:c>
    </x:row>
    <x:row r="225" spans="1:7" s="13" customFormat="1" ht="24" customHeight="1">
      <x:c r="A225" s="112">
        <x:v>223</x:v>
      </x:c>
      <x:c r="B225" s="171">
        <x:v>45635</x:v>
      </x:c>
      <x:c r="C225" s="112" t="s">
        <x:v>59</x:v>
      </x:c>
      <x:c r="D225" s="173" t="s">
        <x:v>92</x:v>
      </x:c>
      <x:c r="E225" s="175">
        <x:v>1916850</x:v>
      </x:c>
      <x:c r="F225" s="112" t="s">
        <x:v>71</x:v>
      </x:c>
      <x:c r="G225" s="173" t="s">
        <x:v>120</x:v>
      </x:c>
    </x:row>
    <x:row r="226" spans="1:7" s="13" customFormat="1" ht="24" customHeight="1">
      <x:c r="A226" s="112">
        <x:v>224</x:v>
      </x:c>
      <x:c r="B226" s="171">
        <x:v>45646</x:v>
      </x:c>
      <x:c r="C226" s="112" t="s">
        <x:v>59</x:v>
      </x:c>
      <x:c r="D226" s="173" t="s">
        <x:v>46</x:v>
      </x:c>
      <x:c r="E226" s="175">
        <x:v>4521087</x:v>
      </x:c>
      <x:c r="F226" s="112" t="s">
        <x:v>71</x:v>
      </x:c>
      <x:c r="G226" s="173" t="s">
        <x:v>96</x:v>
      </x:c>
    </x:row>
    <x:row r="227" spans="1:7" s="13" customFormat="1" ht="24" customHeight="1">
      <x:c r="A227" s="112">
        <x:v>225</x:v>
      </x:c>
      <x:c r="B227" s="171">
        <x:v>45646</x:v>
      </x:c>
      <x:c r="C227" s="112" t="s">
        <x:v>59</x:v>
      </x:c>
      <x:c r="D227" s="173" t="s">
        <x:v>92</x:v>
      </x:c>
      <x:c r="E227" s="175">
        <x:v>502343</x:v>
      </x:c>
      <x:c r="F227" s="112" t="s">
        <x:v>71</x:v>
      </x:c>
      <x:c r="G227" s="173" t="s">
        <x:v>38</x:v>
      </x:c>
    </x:row>
    <x:row r="228" spans="1:7" s="13" customFormat="1" ht="24" customHeight="1">
      <x:c r="A228" s="112">
        <x:v>226</x:v>
      </x:c>
      <x:c r="B228" s="171">
        <x:v>45650</x:v>
      </x:c>
      <x:c r="C228" s="112" t="s">
        <x:v>59</x:v>
      </x:c>
      <x:c r="D228" s="173" t="s">
        <x:v>92</x:v>
      </x:c>
      <x:c r="E228" s="175">
        <x:v>49336900</x:v>
      </x:c>
      <x:c r="F228" s="112" t="s">
        <x:v>71</x:v>
      </x:c>
      <x:c r="G228" s="173" t="s">
        <x:v>85</x:v>
      </x:c>
    </x:row>
    <x:row r="229" spans="1:7" s="13" customFormat="1" ht="24" customHeight="1">
      <x:c r="A229" s="112">
        <x:v>227</x:v>
      </x:c>
      <x:c r="B229" s="171">
        <x:v>45650</x:v>
      </x:c>
      <x:c r="C229" s="112" t="s">
        <x:v>59</x:v>
      </x:c>
      <x:c r="D229" s="173" t="s">
        <x:v>92</x:v>
      </x:c>
      <x:c r="E229" s="175">
        <x:v>21901650</x:v>
      </x:c>
      <x:c r="F229" s="112" t="s">
        <x:v>71</x:v>
      </x:c>
      <x:c r="G229" s="173" t="s">
        <x:v>29</x:v>
      </x:c>
    </x:row>
    <x:row r="230" spans="1:7" s="13" customFormat="1" ht="24" customHeight="1">
      <x:c r="A230" s="112">
        <x:v>228</x:v>
      </x:c>
      <x:c r="B230" s="171">
        <x:v>45650</x:v>
      </x:c>
      <x:c r="C230" s="112" t="s">
        <x:v>59</x:v>
      </x:c>
      <x:c r="D230" s="173" t="s">
        <x:v>92</x:v>
      </x:c>
      <x:c r="E230" s="175">
        <x:v>510000</x:v>
      </x:c>
      <x:c r="F230" s="112" t="s">
        <x:v>71</x:v>
      </x:c>
      <x:c r="G230" s="173" t="s">
        <x:v>110</x:v>
      </x:c>
    </x:row>
    <x:row r="231" spans="1:7" s="13" customFormat="1" ht="24" customHeight="1">
      <x:c r="A231" s="112">
        <x:v>229</x:v>
      </x:c>
      <x:c r="B231" s="171">
        <x:v>45650</x:v>
      </x:c>
      <x:c r="C231" s="112" t="s">
        <x:v>59</x:v>
      </x:c>
      <x:c r="D231" s="173" t="s">
        <x:v>92</x:v>
      </x:c>
      <x:c r="E231" s="175">
        <x:v>6488970</x:v>
      </x:c>
      <x:c r="F231" s="112" t="s">
        <x:v>71</x:v>
      </x:c>
      <x:c r="G231" s="173" t="s">
        <x:v>107</x:v>
      </x:c>
    </x:row>
    <x:row r="232" spans="1:7" s="13" customFormat="1" ht="24" customHeight="1">
      <x:c r="A232" s="112">
        <x:v>230</x:v>
      </x:c>
      <x:c r="B232" s="171">
        <x:v>45650</x:v>
      </x:c>
      <x:c r="C232" s="112" t="s">
        <x:v>59</x:v>
      </x:c>
      <x:c r="D232" s="173" t="s">
        <x:v>92</x:v>
      </x:c>
      <x:c r="E232" s="175">
        <x:v>2596520</x:v>
      </x:c>
      <x:c r="F232" s="112" t="s">
        <x:v>71</x:v>
      </x:c>
      <x:c r="G232" s="173" t="s">
        <x:v>105</x:v>
      </x:c>
    </x:row>
    <x:row r="233" spans="1:7" s="13" customFormat="1" ht="24" customHeight="1">
      <x:c r="A233" s="112">
        <x:v>231</x:v>
      </x:c>
      <x:c r="B233" s="171">
        <x:v>45650</x:v>
      </x:c>
      <x:c r="C233" s="112" t="s">
        <x:v>59</x:v>
      </x:c>
      <x:c r="D233" s="173" t="s">
        <x:v>92</x:v>
      </x:c>
      <x:c r="E233" s="175">
        <x:v>2566530</x:v>
      </x:c>
      <x:c r="F233" s="112" t="s">
        <x:v>71</x:v>
      </x:c>
      <x:c r="G233" s="173" t="s">
        <x:v>104</x:v>
      </x:c>
    </x:row>
    <x:row r="234" spans="1:7" s="13" customFormat="1" ht="24" customHeight="1">
      <x:c r="A234" s="112">
        <x:v>232</x:v>
      </x:c>
      <x:c r="B234" s="171">
        <x:v>45650</x:v>
      </x:c>
      <x:c r="C234" s="112" t="s">
        <x:v>59</x:v>
      </x:c>
      <x:c r="D234" s="173" t="s">
        <x:v>92</x:v>
      </x:c>
      <x:c r="E234" s="175">
        <x:v>740360</x:v>
      </x:c>
      <x:c r="F234" s="112" t="s">
        <x:v>71</x:v>
      </x:c>
      <x:c r="G234" s="173" t="s">
        <x:v>72</x:v>
      </x:c>
    </x:row>
    <x:row r="235" spans="1:7" s="13" customFormat="1" ht="24" customHeight="1">
      <x:c r="A235" s="112">
        <x:v>233</x:v>
      </x:c>
      <x:c r="B235" s="171">
        <x:v>45650</x:v>
      </x:c>
      <x:c r="C235" s="112" t="s">
        <x:v>59</x:v>
      </x:c>
      <x:c r="D235" s="173" t="s">
        <x:v>92</x:v>
      </x:c>
      <x:c r="E235" s="175">
        <x:v>700140</x:v>
      </x:c>
      <x:c r="F235" s="112" t="s">
        <x:v>71</x:v>
      </x:c>
      <x:c r="G235" s="173" t="s">
        <x:v>91</x:v>
      </x:c>
    </x:row>
    <x:row r="236" spans="1:7" ht="24" customHeight="1">
      <x:c r="A236" s="294" t="s">
        <x:v>18</x:v>
      </x:c>
      <x:c r="B236" s="295"/>
      <x:c r="C236" s="296"/>
      <x:c r="D236" s="297">
        <x:f>SUM(E3:E235)</x:f>
        <x:v>1049007760</x:v>
      </x:c>
      <x:c r="E236" s="298"/>
      <x:c r="F236" s="299" t="s">
        <x:v>127</x:v>
      </x:c>
      <x:c r="G236" s="300"/>
    </x:row>
  </x:sheetData>
  <x:mergeCells count="4">
    <x:mergeCell ref="A236:C236"/>
    <x:mergeCell ref="D236:E236"/>
    <x:mergeCell ref="F236:G236"/>
    <x:mergeCell ref="A1:G1"/>
  </x:mergeCells>
  <x:pageMargins left="0.7086111307144165" right="0.7086111307144165" top="1.1808333396911621" bottom="0.78694444894790649" header="0" footer="0"/>
  <x:pageSetup paperSize="9" scale="82" firstPageNumber="151" fitToWidth="1" fitToHeight="0" orientation="portrait" usePrinterDefaults="1" blackAndWhite="0" draft="0" useFirstPageNumber="1" horizontalDpi="600" verticalDpi="600" copies="1"/>
  <x:rowBreaks count="6" manualBreakCount="6">
    <x:brk id="32" min="0" max="1048575" man="1" pt="0"/>
    <x:brk id="64" min="0" max="1048575" man="1" pt="0"/>
    <x:brk id="128" min="0" max="1048575" man="1" pt="0"/>
    <x:brk id="160" min="0" max="1048575" man="1" pt="0"/>
    <x:brk id="192" min="0" max="1048575" man="1" pt="0"/>
    <x:brk id="224" min="0" max="1048575" man="1" pt="0"/>
  </x:rowBreaks>
  <x:colBreaks count="1" manualBreakCount="1">
    <x:brk id="6" min="0" max="16383" man="1" pt="0"/>
  </x:colBreaks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>
    <x:pageSetUpPr autoPageBreaks="1" fitToPage="1"/>
  </x:sheetPr>
  <x:dimension ref="A1:I10"/>
  <x:sheetViews>
    <x:sheetView topLeftCell="A1" zoomScaleNormal="100" zoomScaleSheetLayoutView="75" workbookViewId="0">
      <x:selection activeCell="A1" activeCellId="0" sqref="A1:I1"/>
    </x:sheetView>
  </x:sheetViews>
  <x:sheetFormatPr defaultColWidth="8.88671875" defaultRowHeight="13.550000000000001"/>
  <x:cols>
    <x:col min="1" max="1" width="13.109375" style="3" customWidth="1"/>
    <x:col min="2" max="2" width="0.88671875" style="3" customWidth="1"/>
    <x:col min="3" max="3" width="14.109375" style="3" customWidth="1"/>
    <x:col min="4" max="4" width="3.77734375" style="3" customWidth="1"/>
    <x:col min="5" max="5" width="3.33203125" style="3" customWidth="1"/>
    <x:col min="6" max="7" width="7" style="3" customWidth="1"/>
    <x:col min="8" max="8" width="21.109375" style="3" customWidth="1"/>
    <x:col min="9" max="9" width="14.109375" style="3" customWidth="1"/>
    <x:col min="10" max="16384" width="8.88671875" style="3"/>
  </x:cols>
  <x:sheetData>
    <x:row r="1" spans="1:9" ht="48.75" customHeight="1">
      <x:c r="A1" s="328" t="s">
        <x:v>84</x:v>
      </x:c>
      <x:c r="B1" s="329"/>
      <x:c r="C1" s="329"/>
      <x:c r="D1" s="329"/>
      <x:c r="E1" s="329"/>
      <x:c r="F1" s="329"/>
      <x:c r="G1" s="329"/>
      <x:c r="H1" s="329"/>
      <x:c r="I1" s="329"/>
    </x:row>
    <x:row r="2" spans="1:9" ht="14.1" customHeight="1">
      <x:c r="A2" s="53"/>
      <x:c r="B2" s="330"/>
      <x:c r="C2" s="331"/>
      <x:c r="D2" s="331"/>
      <x:c r="E2" s="54"/>
      <x:c r="F2" s="54"/>
      <x:c r="G2" s="54"/>
      <x:c r="H2" s="54"/>
      <x:c r="I2" s="54"/>
    </x:row>
    <x:row r="3" spans="1:9" ht="24" customHeight="1">
      <x:c r="A3" s="332" t="s">
        <x:v>131</x:v>
      </x:c>
      <x:c r="B3" s="333"/>
      <x:c r="C3" s="55" t="s">
        <x:v>133</x:v>
      </x:c>
      <x:c r="D3" s="334" t="s">
        <x:v>146</x:v>
      </x:c>
      <x:c r="E3" s="335"/>
      <x:c r="F3" s="336"/>
      <x:c r="G3" s="334" t="s">
        <x:v>45</x:v>
      </x:c>
      <x:c r="H3" s="336"/>
      <x:c r="I3" s="55" t="s">
        <x:v>144</x:v>
      </x:c>
    </x:row>
    <x:row r="4" spans="1:9" ht="27" customHeight="1">
      <x:c r="A4" s="337" t="s">
        <x:v>129</x:v>
      </x:c>
      <x:c r="B4" s="338"/>
      <x:c r="C4" s="56" t="s">
        <x:v>123</x:v>
      </x:c>
      <x:c r="D4" s="305">
        <x:v>587111900</x:v>
      </x:c>
      <x:c r="E4" s="339"/>
      <x:c r="F4" s="307"/>
      <x:c r="G4" s="340" t="s">
        <x:v>127</x:v>
      </x:c>
      <x:c r="H4" s="307"/>
      <x:c r="I4" s="56" t="s">
        <x:v>127</x:v>
      </x:c>
    </x:row>
    <x:row r="5" spans="1:9" ht="27" customHeight="1">
      <x:c r="A5" s="310" t="s">
        <x:v>127</x:v>
      </x:c>
      <x:c r="B5" s="311"/>
      <x:c r="C5" s="57" t="s">
        <x:v>156</x:v>
      </x:c>
      <x:c r="D5" s="318">
        <x:v>194905270</x:v>
      </x:c>
      <x:c r="E5" s="319"/>
      <x:c r="F5" s="320"/>
      <x:c r="G5" s="321" t="s">
        <x:v>127</x:v>
      </x:c>
      <x:c r="H5" s="320"/>
      <x:c r="I5" s="58" t="s">
        <x:v>127</x:v>
      </x:c>
    </x:row>
    <x:row r="6" spans="1:9" ht="27" customHeight="1">
      <x:c r="A6" s="312"/>
      <x:c r="B6" s="313"/>
      <x:c r="C6" s="57" t="s">
        <x:v>63</x:v>
      </x:c>
      <x:c r="D6" s="318">
        <x:f>세출결산서!H11</x:f>
        <x:v>0</x:v>
      </x:c>
      <x:c r="E6" s="322"/>
      <x:c r="F6" s="320"/>
      <x:c r="G6" s="321"/>
      <x:c r="H6" s="320"/>
      <x:c r="I6" s="58" t="s">
        <x:v>127</x:v>
      </x:c>
    </x:row>
    <x:row r="7" spans="1:9" ht="27.100000000000001">
      <x:c r="A7" s="314"/>
      <x:c r="B7" s="315"/>
      <x:c r="C7" s="57" t="s">
        <x:v>158</x:v>
      </x:c>
      <x:c r="D7" s="318">
        <x:v>65677210</x:v>
      </x:c>
      <x:c r="E7" s="341"/>
      <x:c r="F7" s="320"/>
      <x:c r="G7" s="342"/>
      <x:c r="H7" s="320"/>
      <x:c r="I7" s="58" t="s">
        <x:v>127</x:v>
      </x:c>
    </x:row>
    <x:row r="8" spans="1:9" ht="27" customHeight="1">
      <x:c r="A8" s="312"/>
      <x:c r="B8" s="311"/>
      <x:c r="C8" s="57" t="s">
        <x:v>52</x:v>
      </x:c>
      <x:c r="D8" s="318">
        <x:v>78981080</x:v>
      </x:c>
      <x:c r="E8" s="323"/>
      <x:c r="F8" s="320"/>
      <x:c r="G8" s="321" t="s">
        <x:v>127</x:v>
      </x:c>
      <x:c r="H8" s="320"/>
      <x:c r="I8" s="58" t="s">
        <x:v>127</x:v>
      </x:c>
    </x:row>
    <x:row r="9" spans="1:9" ht="27" customHeight="1">
      <x:c r="A9" s="316"/>
      <x:c r="B9" s="317"/>
      <x:c r="C9" s="57" t="s">
        <x:v>51</x:v>
      </x:c>
      <x:c r="D9" s="324">
        <x:v>4067780</x:v>
      </x:c>
      <x:c r="E9" s="305"/>
      <x:c r="F9" s="325"/>
      <x:c r="G9" s="326"/>
      <x:c r="H9" s="327"/>
      <x:c r="I9" s="58" t="s">
        <x:v>127</x:v>
      </x:c>
    </x:row>
    <x:row r="10" spans="1:9" ht="24" customHeight="1">
      <x:c r="A10" s="302" t="s">
        <x:v>77</x:v>
      </x:c>
      <x:c r="B10" s="303"/>
      <x:c r="C10" s="304"/>
      <x:c r="D10" s="305">
        <x:f>SUM(D4:F9)</x:f>
        <x:v>930743240</x:v>
      </x:c>
      <x:c r="E10" s="306"/>
      <x:c r="F10" s="307"/>
      <x:c r="G10" s="308" t="s">
        <x:v>127</x:v>
      </x:c>
      <x:c r="H10" s="309"/>
      <x:c r="I10" s="307"/>
    </x:row>
  </x:sheetData>
  <x:mergeCells count="22">
    <x:mergeCell ref="A10:C10"/>
    <x:mergeCell ref="D10:F10"/>
    <x:mergeCell ref="G10:I10"/>
    <x:mergeCell ref="A5:B9"/>
    <x:mergeCell ref="D5:F5"/>
    <x:mergeCell ref="G5:H5"/>
    <x:mergeCell ref="D6:F6"/>
    <x:mergeCell ref="G6:H6"/>
    <x:mergeCell ref="D8:F8"/>
    <x:mergeCell ref="G8:H8"/>
    <x:mergeCell ref="D9:F9"/>
    <x:mergeCell ref="G9:H9"/>
    <x:mergeCell ref="A1:I1"/>
    <x:mergeCell ref="B2:D2"/>
    <x:mergeCell ref="A3:B3"/>
    <x:mergeCell ref="D3:F3"/>
    <x:mergeCell ref="G3:H3"/>
    <x:mergeCell ref="A4:B4"/>
    <x:mergeCell ref="D4:F4"/>
    <x:mergeCell ref="G4:H4"/>
    <x:mergeCell ref="D7:F7"/>
    <x:mergeCell ref="G7:H7"/>
  </x:mergeCells>
  <x:pageMargins left="0.7086111307144165" right="0.7086111307144165" top="1.1808333396911621" bottom="0.78694444894790649" header="0" footer="0"/>
  <x:pageSetup paperSize="9" scale="90" firstPageNumber="163" fitToWidth="1" fitToHeight="0" orientation="portrait" usePrinterDefaults="1" blackAndWhite="0" draft="0" useFirstPageNumber="1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>
    <x:pageSetUpPr autoPageBreaks="1" fitToPage="1"/>
  </x:sheetPr>
  <x:dimension ref="A1:I14"/>
  <x:sheetViews>
    <x:sheetView topLeftCell="A1" zoomScaleNormal="100" zoomScaleSheetLayoutView="75" workbookViewId="0">
      <x:selection activeCell="A1" activeCellId="0" sqref="A1:I1"/>
    </x:sheetView>
  </x:sheetViews>
  <x:sheetFormatPr defaultColWidth="8.88671875" defaultRowHeight="13.550000000000001"/>
  <x:cols>
    <x:col min="1" max="1" width="13.109375" style="3" customWidth="1"/>
    <x:col min="2" max="2" width="0.88671875" style="3" customWidth="1"/>
    <x:col min="3" max="3" width="14.109375" style="3" customWidth="1"/>
    <x:col min="4" max="4" width="3.77734375" style="3" customWidth="1"/>
    <x:col min="5" max="5" width="3.33203125" style="3" customWidth="1"/>
    <x:col min="6" max="7" width="7" style="3" customWidth="1"/>
    <x:col min="8" max="8" width="24.5546875" style="3" customWidth="1"/>
    <x:col min="9" max="9" width="10.77734375" style="3" customWidth="1"/>
    <x:col min="10" max="16384" width="8.88671875" style="3"/>
  </x:cols>
  <x:sheetData>
    <x:row r="1" spans="1:9" ht="48.75" customHeight="1">
      <x:c r="A1" s="328" t="s">
        <x:v>94</x:v>
      </x:c>
      <x:c r="B1" s="329"/>
      <x:c r="C1" s="329"/>
      <x:c r="D1" s="329"/>
      <x:c r="E1" s="329"/>
      <x:c r="F1" s="329"/>
      <x:c r="G1" s="329"/>
      <x:c r="H1" s="329"/>
      <x:c r="I1" s="329"/>
    </x:row>
    <x:row r="2" spans="1:9" ht="14.1" customHeight="1">
      <x:c r="A2" s="53"/>
      <x:c r="B2" s="330"/>
      <x:c r="C2" s="331"/>
      <x:c r="D2" s="331"/>
      <x:c r="E2" s="54"/>
      <x:c r="F2" s="54"/>
      <x:c r="G2" s="54"/>
      <x:c r="H2" s="54"/>
      <x:c r="I2" s="54"/>
    </x:row>
    <x:row r="3" spans="1:9" ht="24" customHeight="1">
      <x:c r="A3" s="332" t="s">
        <x:v>131</x:v>
      </x:c>
      <x:c r="B3" s="371"/>
      <x:c r="C3" s="55" t="s">
        <x:v>133</x:v>
      </x:c>
      <x:c r="D3" s="334" t="s">
        <x:v>146</x:v>
      </x:c>
      <x:c r="E3" s="372"/>
      <x:c r="F3" s="336"/>
      <x:c r="G3" s="334" t="s">
        <x:v>45</x:v>
      </x:c>
      <x:c r="H3" s="336"/>
      <x:c r="I3" s="55" t="s">
        <x:v>144</x:v>
      </x:c>
    </x:row>
    <x:row r="4" spans="1:9" ht="44" customHeight="1">
      <x:c r="A4" s="337" t="s">
        <x:v>121</x:v>
      </x:c>
      <x:c r="B4" s="373"/>
      <x:c r="C4" s="56" t="s">
        <x:v>67</x:v>
      </x:c>
      <x:c r="D4" s="305">
        <x:v>1164680</x:v>
      </x:c>
      <x:c r="E4" s="345"/>
      <x:c r="F4" s="307"/>
      <x:c r="G4" s="340" t="s">
        <x:v>6</x:v>
      </x:c>
      <x:c r="H4" s="307"/>
      <x:c r="I4" s="56"/>
    </x:row>
    <x:row r="5" spans="1:9" ht="60" customHeight="1">
      <x:c r="A5" s="310" t="s">
        <x:v>127</x:v>
      </x:c>
      <x:c r="B5" s="353"/>
      <x:c r="C5" s="57" t="s">
        <x:v>159</x:v>
      </x:c>
      <x:c r="D5" s="318">
        <x:v>5130000</x:v>
      </x:c>
      <x:c r="E5" s="341"/>
      <x:c r="F5" s="320"/>
      <x:c r="G5" s="321" t="s">
        <x:v>11</x:v>
      </x:c>
      <x:c r="H5" s="320"/>
      <x:c r="I5" s="58"/>
    </x:row>
    <x:row r="6" spans="1:9" ht="60" customHeight="1">
      <x:c r="A6" s="354"/>
      <x:c r="B6" s="355"/>
      <x:c r="C6" s="57" t="s">
        <x:v>19</x:v>
      </x:c>
      <x:c r="D6" s="318">
        <x:v>2510320</x:v>
      </x:c>
      <x:c r="E6" s="366"/>
      <x:c r="F6" s="320"/>
      <x:c r="G6" s="321" t="s">
        <x:v>10</x:v>
      </x:c>
      <x:c r="H6" s="320"/>
      <x:c r="I6" s="58"/>
    </x:row>
    <x:row r="7" spans="1:9" ht="111" customHeight="1">
      <x:c r="A7" s="356"/>
      <x:c r="B7" s="357"/>
      <x:c r="C7" s="57" t="s">
        <x:v>68</x:v>
      </x:c>
      <x:c r="D7" s="318">
        <x:v>15557410</x:v>
      </x:c>
      <x:c r="E7" s="367"/>
      <x:c r="F7" s="320"/>
      <x:c r="G7" s="321" t="s">
        <x:v>0</x:v>
      </x:c>
      <x:c r="H7" s="320"/>
      <x:c r="I7" s="58"/>
    </x:row>
    <x:row r="8" spans="1:9" ht="75" customHeight="1">
      <x:c r="A8" s="358"/>
      <x:c r="B8" s="359"/>
      <x:c r="C8" s="57" t="s">
        <x:v>93</x:v>
      </x:c>
      <x:c r="D8" s="318">
        <x:v>55655280</x:v>
      </x:c>
      <x:c r="E8" s="369"/>
      <x:c r="F8" s="320"/>
      <x:c r="G8" s="321" t="s">
        <x:v>8</x:v>
      </x:c>
      <x:c r="H8" s="320"/>
      <x:c r="I8" s="58"/>
    </x:row>
    <x:row r="9" spans="1:9" ht="60" customHeight="1">
      <x:c r="A9" s="360"/>
      <x:c r="B9" s="361"/>
      <x:c r="C9" s="57" t="s">
        <x:v>12</x:v>
      </x:c>
      <x:c r="D9" s="318">
        <x:v>3128648</x:v>
      </x:c>
      <x:c r="E9" s="370"/>
      <x:c r="F9" s="320"/>
      <x:c r="G9" s="321" t="s">
        <x:v>9</x:v>
      </x:c>
      <x:c r="H9" s="320"/>
      <x:c r="I9" s="58"/>
    </x:row>
    <x:row r="10" spans="1:9" ht="55" customHeight="1">
      <x:c r="A10" s="362"/>
      <x:c r="B10" s="363"/>
      <x:c r="C10" s="57" t="s">
        <x:v>82</x:v>
      </x:c>
      <x:c r="D10" s="318">
        <x:v>5386430</x:v>
      </x:c>
      <x:c r="E10" s="323"/>
      <x:c r="F10" s="320"/>
      <x:c r="G10" s="321" t="s">
        <x:v>43</x:v>
      </x:c>
      <x:c r="H10" s="320"/>
      <x:c r="I10" s="58"/>
    </x:row>
    <x:row r="11" spans="1:9" ht="24" customHeight="1">
      <x:c r="A11" s="364"/>
      <x:c r="B11" s="365"/>
      <x:c r="C11" s="57" t="s">
        <x:v>87</x:v>
      </x:c>
      <x:c r="D11" s="318">
        <x:f>세출결산서!H128</x:f>
        <x:v>191000</x:v>
      </x:c>
      <x:c r="E11" s="368"/>
      <x:c r="F11" s="320"/>
      <x:c r="G11" s="342" t="s">
        <x:v>42</x:v>
      </x:c>
      <x:c r="H11" s="320"/>
      <x:c r="I11" s="58"/>
    </x:row>
    <x:row r="12" spans="1:9" ht="24" customHeight="1">
      <x:c r="A12" s="302" t="s">
        <x:v>49</x:v>
      </x:c>
      <x:c r="B12" s="349"/>
      <x:c r="C12" s="350"/>
      <x:c r="D12" s="305">
        <x:f>SUM(D4:F11)</x:f>
        <x:v>88723768</x:v>
      </x:c>
      <x:c r="E12" s="351"/>
      <x:c r="F12" s="307"/>
      <x:c r="G12" s="308" t="s">
        <x:v>127</x:v>
      </x:c>
      <x:c r="H12" s="352"/>
      <x:c r="I12" s="307"/>
    </x:row>
    <x:row r="13" spans="1:9" ht="30" customHeight="1">
      <x:c r="A13" s="326" t="s">
        <x:v>33</x:v>
      </x:c>
      <x:c r="B13" s="348"/>
      <x:c r="C13" s="57" t="s">
        <x:v>163</x:v>
      </x:c>
      <x:c r="D13" s="318">
        <x:f>세출결산서!H134</x:f>
        <x:v>0</x:v>
      </x:c>
      <x:c r="E13" s="347"/>
      <x:c r="F13" s="320"/>
      <x:c r="G13" s="321"/>
      <x:c r="H13" s="320"/>
      <x:c r="I13" s="58" t="s">
        <x:v>127</x:v>
      </x:c>
    </x:row>
    <x:row r="14" spans="1:9" ht="24" customHeight="1">
      <x:c r="A14" s="302" t="s">
        <x:v>40</x:v>
      </x:c>
      <x:c r="B14" s="343"/>
      <x:c r="C14" s="344"/>
      <x:c r="D14" s="305">
        <x:f>D13</x:f>
        <x:v>0</x:v>
      </x:c>
      <x:c r="E14" s="345"/>
      <x:c r="F14" s="307"/>
      <x:c r="G14" s="308" t="s">
        <x:v>127</x:v>
      </x:c>
      <x:c r="H14" s="346"/>
      <x:c r="I14" s="307"/>
    </x:row>
  </x:sheetData>
  <x:mergeCells count="32">
    <x:mergeCell ref="A14:C14"/>
    <x:mergeCell ref="D14:F14"/>
    <x:mergeCell ref="G14:I14"/>
    <x:mergeCell ref="D13:F13"/>
    <x:mergeCell ref="G13:H13"/>
    <x:mergeCell ref="A13:B13"/>
    <x:mergeCell ref="A12:C12"/>
    <x:mergeCell ref="D12:F12"/>
    <x:mergeCell ref="G12:I12"/>
    <x:mergeCell ref="A5:B11"/>
    <x:mergeCell ref="D5:F5"/>
    <x:mergeCell ref="G5:H5"/>
    <x:mergeCell ref="D6:F6"/>
    <x:mergeCell ref="G6:H6"/>
    <x:mergeCell ref="D7:F7"/>
    <x:mergeCell ref="G7:H7"/>
    <x:mergeCell ref="G9:H9"/>
    <x:mergeCell ref="D10:F10"/>
    <x:mergeCell ref="G10:H10"/>
    <x:mergeCell ref="D11:F11"/>
    <x:mergeCell ref="G11:H11"/>
    <x:mergeCell ref="G4:H4"/>
    <x:mergeCell ref="D8:F8"/>
    <x:mergeCell ref="G8:H8"/>
    <x:mergeCell ref="D9:F9"/>
    <x:mergeCell ref="A1:I1"/>
    <x:mergeCell ref="B2:D2"/>
    <x:mergeCell ref="A3:B3"/>
    <x:mergeCell ref="D3:F3"/>
    <x:mergeCell ref="G3:H3"/>
    <x:mergeCell ref="A4:B4"/>
    <x:mergeCell ref="D4:F4"/>
  </x:mergeCells>
  <x:pageMargins left="0.7086111307144165" right="0.7086111307144165" top="1.1808333396911621" bottom="0.78694444894790649" header="0" footer="0"/>
  <x:pageSetup paperSize="9" scale="86" firstPageNumber="159" fitToWidth="1" fitToHeight="0" orientation="portrait" usePrinterDefaults="1" blackAndWhite="0" draft="0" useFirstPageNumber="1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>
    <x:pageSetUpPr autoPageBreaks="1" fitToPage="1"/>
  </x:sheetPr>
  <x:dimension ref="A1:I12"/>
  <x:sheetViews>
    <x:sheetView tabSelected="1" topLeftCell="A1" zoomScaleNormal="100" zoomScaleSheetLayoutView="75" workbookViewId="0">
      <x:selection activeCell="A1" activeCellId="0" sqref="A1:I1"/>
    </x:sheetView>
  </x:sheetViews>
  <x:sheetFormatPr defaultColWidth="8.88671875" defaultRowHeight="13.550000000000001"/>
  <x:cols>
    <x:col min="1" max="1" width="13.109375" style="3" customWidth="1"/>
    <x:col min="2" max="2" width="0.88671875" style="3" customWidth="1"/>
    <x:col min="3" max="3" width="14.109375" style="3" customWidth="1"/>
    <x:col min="4" max="4" width="3.77734375" style="3" customWidth="1"/>
    <x:col min="5" max="5" width="3.33203125" style="3" customWidth="1"/>
    <x:col min="6" max="7" width="7" style="3" customWidth="1"/>
    <x:col min="8" max="8" width="26" style="3" customWidth="1"/>
    <x:col min="9" max="9" width="11.109375" style="3" customWidth="1"/>
    <x:col min="10" max="16384" width="8.88671875" style="3"/>
  </x:cols>
  <x:sheetData>
    <x:row r="1" spans="1:9" ht="48.75" customHeight="1">
      <x:c r="A1" s="328" t="s">
        <x:v>69</x:v>
      </x:c>
      <x:c r="B1" s="328"/>
      <x:c r="C1" s="328"/>
      <x:c r="D1" s="328"/>
      <x:c r="E1" s="328"/>
      <x:c r="F1" s="328"/>
      <x:c r="G1" s="328"/>
      <x:c r="H1" s="328"/>
      <x:c r="I1" s="328"/>
    </x:row>
    <x:row r="2" spans="1:9" ht="14.1" customHeight="1">
      <x:c r="A2" s="53"/>
      <x:c r="B2" s="330"/>
      <x:c r="C2" s="331"/>
      <x:c r="D2" s="331"/>
      <x:c r="E2" s="54"/>
      <x:c r="F2" s="54"/>
      <x:c r="G2" s="54"/>
      <x:c r="H2" s="54"/>
      <x:c r="I2" s="54"/>
    </x:row>
    <x:row r="3" spans="1:9" ht="24" customHeight="1">
      <x:c r="A3" s="332" t="s">
        <x:v>131</x:v>
      </x:c>
      <x:c r="B3" s="387"/>
      <x:c r="C3" s="55" t="s">
        <x:v>133</x:v>
      </x:c>
      <x:c r="D3" s="334" t="s">
        <x:v>146</x:v>
      </x:c>
      <x:c r="E3" s="388"/>
      <x:c r="F3" s="336"/>
      <x:c r="G3" s="334" t="s">
        <x:v>45</x:v>
      </x:c>
      <x:c r="H3" s="336"/>
      <x:c r="I3" s="55" t="s">
        <x:v>144</x:v>
      </x:c>
    </x:row>
    <x:row r="4" spans="1:9" ht="33" customHeight="1">
      <x:c r="A4" s="326" t="s">
        <x:v>100</x:v>
      </x:c>
      <x:c r="B4" s="327"/>
      <x:c r="C4" s="56" t="s">
        <x:v>136</x:v>
      </x:c>
      <x:c r="D4" s="305">
        <x:f>세출결산서!H26</x:f>
        <x:v>999400</x:v>
      </x:c>
      <x:c r="E4" s="389"/>
      <x:c r="F4" s="307"/>
      <x:c r="G4" s="340" t="s">
        <x:v>2</x:v>
      </x:c>
      <x:c r="H4" s="307"/>
      <x:c r="I4" s="56" t="s">
        <x:v>127</x:v>
      </x:c>
    </x:row>
    <x:row r="5" spans="1:9" ht="24" customHeight="1">
      <x:c r="A5" s="302" t="s">
        <x:v>16</x:v>
      </x:c>
      <x:c r="B5" s="390"/>
      <x:c r="C5" s="391"/>
      <x:c r="D5" s="305">
        <x:f>D4</x:f>
        <x:v>999400</x:v>
      </x:c>
      <x:c r="E5" s="390"/>
      <x:c r="F5" s="307"/>
      <x:c r="G5" s="308" t="s">
        <x:v>127</x:v>
      </x:c>
      <x:c r="H5" s="392"/>
      <x:c r="I5" s="307"/>
    </x:row>
    <x:row r="6" spans="1:9" ht="20" customHeight="1">
      <x:c r="A6" s="337" t="s">
        <x:v>120</x:v>
      </x:c>
      <x:c r="B6" s="393"/>
      <x:c r="C6" s="56" t="s">
        <x:v>117</x:v>
      </x:c>
      <x:c r="D6" s="305">
        <x:f>세출결산서!H32</x:f>
        <x:v>1543660</x:v>
      </x:c>
      <x:c r="E6" s="374"/>
      <x:c r="F6" s="307"/>
      <x:c r="G6" s="340" t="s">
        <x:v>162</x:v>
      </x:c>
      <x:c r="H6" s="307"/>
      <x:c r="I6" s="56" t="s">
        <x:v>127</x:v>
      </x:c>
    </x:row>
    <x:row r="7" spans="1:9" ht="75" customHeight="1">
      <x:c r="A7" s="310" t="s">
        <x:v>127</x:v>
      </x:c>
      <x:c r="B7" s="377"/>
      <x:c r="C7" s="57" t="s">
        <x:v>23</x:v>
      </x:c>
      <x:c r="D7" s="318">
        <x:f>세출결산서!H35</x:f>
        <x:v>12591812</x:v>
      </x:c>
      <x:c r="E7" s="383"/>
      <x:c r="F7" s="320"/>
      <x:c r="G7" s="321" t="s">
        <x:v>4</x:v>
      </x:c>
      <x:c r="H7" s="320"/>
      <x:c r="I7" s="58" t="s">
        <x:v>127</x:v>
      </x:c>
    </x:row>
    <x:row r="8" spans="1:9" ht="60" customHeight="1">
      <x:c r="A8" s="356"/>
      <x:c r="B8" s="378"/>
      <x:c r="C8" s="57" t="s">
        <x:v>60</x:v>
      </x:c>
      <x:c r="D8" s="318">
        <x:f>세출결산서!H38</x:f>
        <x:v>10253730</x:v>
      </x:c>
      <x:c r="E8" s="384"/>
      <x:c r="F8" s="320"/>
      <x:c r="G8" s="321" t="s">
        <x:v>1</x:v>
      </x:c>
      <x:c r="H8" s="320"/>
      <x:c r="I8" s="58" t="s">
        <x:v>127</x:v>
      </x:c>
    </x:row>
    <x:row r="9" spans="1:9" ht="160" customHeight="1">
      <x:c r="A9" s="362"/>
      <x:c r="B9" s="379"/>
      <x:c r="C9" s="57" t="s">
        <x:v>48</x:v>
      </x:c>
      <x:c r="D9" s="318">
        <x:f>세출결산서!H41</x:f>
        <x:v>8600690</x:v>
      </x:c>
      <x:c r="E9" s="385"/>
      <x:c r="F9" s="320"/>
      <x:c r="G9" s="342" t="s">
        <x:v>114</x:v>
      </x:c>
      <x:c r="H9" s="320"/>
      <x:c r="I9" s="58" t="s">
        <x:v>127</x:v>
      </x:c>
    </x:row>
    <x:row r="10" spans="1:9" ht="45" customHeight="1">
      <x:c r="A10" s="380"/>
      <x:c r="B10" s="381"/>
      <x:c r="C10" s="57" t="s">
        <x:v>118</x:v>
      </x:c>
      <x:c r="D10" s="318">
        <x:f>세출결산서!H44</x:f>
        <x:v>4706420</x:v>
      </x:c>
      <x:c r="E10" s="370"/>
      <x:c r="F10" s="320"/>
      <x:c r="G10" s="321" t="s">
        <x:v>3</x:v>
      </x:c>
      <x:c r="H10" s="320"/>
      <x:c r="I10" s="58" t="s">
        <x:v>127</x:v>
      </x:c>
    </x:row>
    <x:row r="11" spans="1:9" ht="30" customHeight="1">
      <x:c r="A11" s="382"/>
      <x:c r="B11" s="317"/>
      <x:c r="C11" s="57" t="s">
        <x:v>70</x:v>
      </x:c>
      <x:c r="D11" s="318">
        <x:f>세출결산서!H47</x:f>
        <x:v>4190020</x:v>
      </x:c>
      <x:c r="E11" s="386"/>
      <x:c r="F11" s="320"/>
      <x:c r="G11" s="321" t="s">
        <x:v>7</x:v>
      </x:c>
      <x:c r="H11" s="320"/>
      <x:c r="I11" s="58"/>
    </x:row>
    <x:row r="12" spans="1:9" ht="24" customHeight="1">
      <x:c r="A12" s="302" t="s">
        <x:v>95</x:v>
      </x:c>
      <x:c r="B12" s="374"/>
      <x:c r="C12" s="375"/>
      <x:c r="D12" s="305">
        <x:f>SUM(D6:F11)</x:f>
        <x:v>41886332</x:v>
      </x:c>
      <x:c r="E12" s="376"/>
      <x:c r="F12" s="307"/>
      <x:c r="G12" s="308" t="s">
        <x:v>127</x:v>
      </x:c>
      <x:c r="H12" s="345"/>
      <x:c r="I12" s="307"/>
    </x:row>
  </x:sheetData>
  <x:mergeCells count="28">
    <x:mergeCell ref="A1:I1"/>
    <x:mergeCell ref="A12:C12"/>
    <x:mergeCell ref="D12:F12"/>
    <x:mergeCell ref="G12:I12"/>
    <x:mergeCell ref="A7:B11"/>
    <x:mergeCell ref="D7:F7"/>
    <x:mergeCell ref="G7:H7"/>
    <x:mergeCell ref="D8:F8"/>
    <x:mergeCell ref="G8:H8"/>
    <x:mergeCell ref="D9:F9"/>
    <x:mergeCell ref="G9:H9"/>
    <x:mergeCell ref="D10:F10"/>
    <x:mergeCell ref="G10:H10"/>
    <x:mergeCell ref="D11:F11"/>
    <x:mergeCell ref="G11:H11"/>
    <x:mergeCell ref="G6:H6"/>
    <x:mergeCell ref="B2:D2"/>
    <x:mergeCell ref="A3:B3"/>
    <x:mergeCell ref="D3:F3"/>
    <x:mergeCell ref="G3:H3"/>
    <x:mergeCell ref="A4:B4"/>
    <x:mergeCell ref="D4:F4"/>
    <x:mergeCell ref="G4:H4"/>
    <x:mergeCell ref="A5:C5"/>
    <x:mergeCell ref="D5:F5"/>
    <x:mergeCell ref="G5:I5"/>
    <x:mergeCell ref="A6:B6"/>
    <x:mergeCell ref="D6:F6"/>
  </x:mergeCells>
  <x:pageMargins left="0.7086111307144165" right="0.7086111307144165" top="1.1808333396911621" bottom="0.78694444894790649" header="0" footer="0"/>
  <x:pageSetup paperSize="9" scale="84" firstPageNumber="161" fitToWidth="1" fitToHeight="0" orientation="portrait" usePrinterDefaults="1" blackAndWhite="0" draft="0" useFirstPageNumber="1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8" baseType="lpstr">
      <vt:lpstr>표지</vt:lpstr>
      <vt:lpstr>총괄</vt:lpstr>
      <vt:lpstr>세입결산서</vt:lpstr>
      <vt:lpstr>세출결산서</vt:lpstr>
      <vt:lpstr>정부보조금명세서</vt:lpstr>
      <vt:lpstr>인건비명세서</vt:lpstr>
      <vt:lpstr>사업비명세서</vt:lpstr>
      <vt:lpstr>사무비명세서</vt:lpstr>
    </vt:vector>
  </ep:TitlesOfParts>
  <ep:TotalTime>755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user</cp:lastModifiedBy>
  <cp:revision>34</cp:revision>
  <cp:lastPrinted>2024-02-22T08:23:17.000</cp:lastPrinted>
  <dcterms:created xsi:type="dcterms:W3CDTF">1601-01-01T00:00:00.000</dcterms:created>
  <dcterms:modified xsi:type="dcterms:W3CDTF">2025-02-14T04:23:30.064</dcterms:modified>
  <cp:version>1100.0100.01</cp:version>
</cp:coreProperties>
</file>